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Задание 1" sheetId="6" r:id="rId1"/>
    <sheet name="Задание 2" sheetId="8" r:id="rId2"/>
  </sheets>
  <calcPr calcId="152511"/>
</workbook>
</file>

<file path=xl/calcChain.xml><?xml version="1.0" encoding="utf-8"?>
<calcChain xmlns="http://schemas.openxmlformats.org/spreadsheetml/2006/main">
  <c r="C22" i="8" l="1"/>
  <c r="C21" i="8"/>
  <c r="C20" i="8"/>
  <c r="C19" i="8"/>
  <c r="C18" i="8"/>
  <c r="C17" i="8"/>
  <c r="D4" i="8"/>
  <c r="F2" i="8" s="1"/>
  <c r="D3" i="8"/>
  <c r="D2" i="8"/>
  <c r="C27" i="6"/>
  <c r="C26" i="6"/>
  <c r="C25" i="6"/>
  <c r="C24" i="6"/>
  <c r="E18" i="6"/>
  <c r="E19" i="6"/>
  <c r="E20" i="6"/>
  <c r="E21" i="6"/>
  <c r="E22" i="6"/>
  <c r="E17" i="6"/>
  <c r="D18" i="6"/>
  <c r="D19" i="6"/>
  <c r="D20" i="6"/>
  <c r="D21" i="6"/>
  <c r="D22" i="6"/>
  <c r="D17" i="6"/>
  <c r="C22" i="6"/>
  <c r="C21" i="6"/>
  <c r="C20" i="6"/>
  <c r="C19" i="6"/>
  <c r="C18" i="6"/>
  <c r="C17" i="6"/>
  <c r="D5" i="8" l="1"/>
  <c r="D6" i="8" s="1"/>
  <c r="G2" i="8" s="1"/>
  <c r="H2" i="8" s="1"/>
  <c r="E18" i="8"/>
  <c r="D19" i="8"/>
  <c r="E22" i="8"/>
  <c r="E20" i="8"/>
  <c r="D20" i="8"/>
  <c r="D7" i="8"/>
  <c r="D18" i="8" l="1"/>
  <c r="D22" i="8"/>
  <c r="E19" i="8"/>
  <c r="D21" i="8"/>
  <c r="E21" i="8"/>
  <c r="F3" i="8"/>
  <c r="D17" i="8"/>
  <c r="E17" i="8"/>
  <c r="D11" i="6"/>
  <c r="D13" i="6"/>
  <c r="D10" i="6"/>
  <c r="D7" i="6"/>
  <c r="K3" i="6"/>
  <c r="K4" i="6"/>
  <c r="K5" i="6"/>
  <c r="K6" i="6"/>
  <c r="K7" i="6"/>
  <c r="K8" i="6"/>
  <c r="K2" i="6"/>
  <c r="I2" i="6" a="1"/>
  <c r="I2" i="6" s="1"/>
  <c r="D5" i="6"/>
  <c r="D4" i="6"/>
  <c r="D3" i="6"/>
  <c r="D2" i="6"/>
  <c r="C25" i="8" l="1"/>
  <c r="C24" i="8"/>
  <c r="G3" i="8"/>
  <c r="I8" i="6"/>
  <c r="I4" i="6"/>
  <c r="I7" i="6"/>
  <c r="I3" i="6"/>
  <c r="I5" i="6"/>
  <c r="I6" i="6"/>
  <c r="F2" i="6"/>
  <c r="C26" i="8" l="1"/>
  <c r="C27" i="8" s="1"/>
  <c r="F4" i="8"/>
  <c r="H3" i="8"/>
  <c r="D6" i="6"/>
  <c r="G2" i="6" s="1"/>
  <c r="G4" i="8" l="1"/>
  <c r="F3" i="6"/>
  <c r="G3" i="6" s="1"/>
  <c r="H2" i="6"/>
  <c r="F5" i="8" l="1"/>
  <c r="H4" i="8"/>
  <c r="F4" i="6"/>
  <c r="G4" i="6" s="1"/>
  <c r="H3" i="6"/>
  <c r="G5" i="8" l="1"/>
  <c r="H4" i="6"/>
  <c r="F6" i="8" l="1"/>
  <c r="H5" i="8"/>
  <c r="F5" i="6"/>
  <c r="G5" i="6" s="1"/>
  <c r="G6" i="8" l="1"/>
  <c r="F6" i="6"/>
  <c r="G6" i="6" s="1"/>
  <c r="F7" i="6" s="1"/>
  <c r="H5" i="6"/>
  <c r="F7" i="8" l="1"/>
  <c r="H6" i="8"/>
  <c r="G7" i="6"/>
  <c r="F8" i="6" s="1"/>
  <c r="H7" i="6"/>
  <c r="G7" i="8" l="1"/>
  <c r="F8" i="8" s="1"/>
  <c r="G8" i="6"/>
  <c r="H6" i="6"/>
  <c r="H7" i="8" l="1"/>
  <c r="G8" i="8"/>
  <c r="I2" i="8" s="1" a="1"/>
  <c r="H8" i="6"/>
  <c r="J2" i="6"/>
  <c r="J3" i="6" s="1"/>
  <c r="J4" i="6" s="1"/>
  <c r="J5" i="6" s="1"/>
  <c r="J6" i="6" s="1"/>
  <c r="L2" i="6"/>
  <c r="I5" i="8" l="1"/>
  <c r="I7" i="8"/>
  <c r="I3" i="8"/>
  <c r="I6" i="8"/>
  <c r="I2" i="8"/>
  <c r="I8" i="8"/>
  <c r="I4" i="8"/>
  <c r="H8" i="8"/>
  <c r="J7" i="6"/>
  <c r="J8" i="6" s="1"/>
  <c r="L3" i="6"/>
  <c r="L4" i="6" s="1"/>
  <c r="L5" i="6" s="1"/>
  <c r="L6" i="6" s="1"/>
  <c r="K6" i="8" l="1"/>
  <c r="D10" i="8"/>
  <c r="K4" i="8"/>
  <c r="K3" i="8"/>
  <c r="K8" i="8"/>
  <c r="K7" i="8"/>
  <c r="J2" i="8"/>
  <c r="J3" i="8" s="1"/>
  <c r="K2" i="8"/>
  <c r="L2" i="8" s="1"/>
  <c r="D13" i="8"/>
  <c r="K5" i="8"/>
  <c r="L7" i="6"/>
  <c r="L8" i="6" s="1"/>
  <c r="D11" i="8" l="1"/>
  <c r="J4" i="8"/>
  <c r="J5" i="8" s="1"/>
  <c r="J6" i="8" s="1"/>
  <c r="J7" i="8" s="1"/>
  <c r="J8" i="8" s="1"/>
  <c r="L3" i="8"/>
  <c r="L4" i="8" s="1"/>
  <c r="L5" i="8" s="1"/>
  <c r="L6" i="8" s="1"/>
  <c r="L7" i="8" s="1"/>
  <c r="L8" i="8" s="1"/>
</calcChain>
</file>

<file path=xl/sharedStrings.xml><?xml version="1.0" encoding="utf-8"?>
<sst xmlns="http://schemas.openxmlformats.org/spreadsheetml/2006/main" count="54" uniqueCount="27">
  <si>
    <t>Варианты</t>
  </si>
  <si>
    <t>Начало интервала</t>
  </si>
  <si>
    <t>Конец интервала</t>
  </si>
  <si>
    <t>Середина</t>
  </si>
  <si>
    <t>Абс. Частота</t>
  </si>
  <si>
    <t>Накопленная абс. частота</t>
  </si>
  <si>
    <t>Отн. Частота</t>
  </si>
  <si>
    <t>Накопленная отн. частота</t>
  </si>
  <si>
    <t>Кол-во вариантов</t>
  </si>
  <si>
    <t>Макс. Элемент</t>
  </si>
  <si>
    <t>Мин. Элемент</t>
  </si>
  <si>
    <t>k</t>
  </si>
  <si>
    <t>h</t>
  </si>
  <si>
    <t>Среднее</t>
  </si>
  <si>
    <t>Мода</t>
  </si>
  <si>
    <t>Медиана</t>
  </si>
  <si>
    <t>Номер медианы</t>
  </si>
  <si>
    <t>входит в третий интервал</t>
  </si>
  <si>
    <t>Элемент с таким номером (+/-)</t>
  </si>
  <si>
    <t>x</t>
  </si>
  <si>
    <t>p</t>
  </si>
  <si>
    <t>x*p</t>
  </si>
  <si>
    <t>x*x*p</t>
  </si>
  <si>
    <t>M(x)</t>
  </si>
  <si>
    <t>M(x^2)</t>
  </si>
  <si>
    <t>D(x)</t>
  </si>
  <si>
    <t>σ(x)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</si>
</sst>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</font>
    <font>
      <b/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Fill="1" applyBorder="1"/>
    <xf numFmtId="0" fontId="0" fillId="0" borderId="1" xfId="0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0" fontId="0" fillId="3" borderId="0" xfId="0" applyFill="1" applyBorder="1"/>
    <xf numFmtId="0" fontId="0" fillId="3" borderId="1" xfId="0" applyFill="1" applyBorder="1"/>
    <xf numFmtId="0" fontId="0" fillId="3" borderId="0" xfId="0" applyFill="1"/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0" xfId="0" applyFill="1"/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Гистограмма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'Задание 1'!$A$3:$A$102</c:f>
              <c:strCache>
                <c:ptCount val="10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  <c:pt idx="96">
                  <c:v>6</c:v>
                </c:pt>
                <c:pt idx="97">
                  <c:v>6</c:v>
                </c:pt>
                <c:pt idx="98">
                  <c:v>6</c:v>
                </c:pt>
                <c:pt idx="99">
                  <c:v>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'Задание 1'!$I$2:$I$8</c:f>
              <c:numCache>
                <c:formatCode>General</c:formatCode>
                <c:ptCount val="7"/>
                <c:pt idx="0">
                  <c:v>11</c:v>
                </c:pt>
                <c:pt idx="1">
                  <c:v>13</c:v>
                </c:pt>
                <c:pt idx="2">
                  <c:v>25</c:v>
                </c:pt>
                <c:pt idx="3">
                  <c:v>0</c:v>
                </c:pt>
                <c:pt idx="4">
                  <c:v>27</c:v>
                </c:pt>
                <c:pt idx="5">
                  <c:v>15</c:v>
                </c:pt>
                <c:pt idx="6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307943976"/>
        <c:axId val="307948680"/>
      </c:barChart>
      <c:catAx>
        <c:axId val="3079439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7948680"/>
        <c:crosses val="autoZero"/>
        <c:auto val="1"/>
        <c:lblAlgn val="ctr"/>
        <c:lblOffset val="100"/>
        <c:noMultiLvlLbl val="0"/>
      </c:catAx>
      <c:valAx>
        <c:axId val="307948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7943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Эмпирическая функция распределения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'Задание 1'!$A$3:$A$102</c:f>
              <c:strCache>
                <c:ptCount val="10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  <c:pt idx="96">
                  <c:v>6</c:v>
                </c:pt>
                <c:pt idx="97">
                  <c:v>6</c:v>
                </c:pt>
                <c:pt idx="98">
                  <c:v>6</c:v>
                </c:pt>
                <c:pt idx="99">
                  <c:v>6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'Задание 1'!$L$2:$L$8</c:f>
              <c:numCache>
                <c:formatCode>General</c:formatCode>
                <c:ptCount val="7"/>
                <c:pt idx="0">
                  <c:v>0.11</c:v>
                </c:pt>
                <c:pt idx="1">
                  <c:v>0.24</c:v>
                </c:pt>
                <c:pt idx="2">
                  <c:v>0.49</c:v>
                </c:pt>
                <c:pt idx="3">
                  <c:v>0.49</c:v>
                </c:pt>
                <c:pt idx="4">
                  <c:v>0.76</c:v>
                </c:pt>
                <c:pt idx="5">
                  <c:v>0.91</c:v>
                </c:pt>
                <c:pt idx="6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7943584"/>
        <c:axId val="307944368"/>
      </c:lineChart>
      <c:catAx>
        <c:axId val="3079435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7944368"/>
        <c:crosses val="autoZero"/>
        <c:auto val="1"/>
        <c:lblAlgn val="ctr"/>
        <c:lblOffset val="100"/>
        <c:noMultiLvlLbl val="0"/>
      </c:catAx>
      <c:valAx>
        <c:axId val="307944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794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Кумулянта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7.6824146981627303E-2"/>
          <c:y val="0.1745771144278607"/>
          <c:w val="0.88791944276196244"/>
          <c:h val="0.70005836956947542"/>
        </c:manualLayout>
      </c:layout>
      <c:lineChart>
        <c:grouping val="standard"/>
        <c:varyColors val="0"/>
        <c:ser>
          <c:idx val="0"/>
          <c:order val="0"/>
          <c:tx>
            <c:strRef>
              <c:f>'Задание 1'!$A$3:$A$102</c:f>
              <c:strCache>
                <c:ptCount val="10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  <c:pt idx="96">
                  <c:v>6</c:v>
                </c:pt>
                <c:pt idx="97">
                  <c:v>6</c:v>
                </c:pt>
                <c:pt idx="98">
                  <c:v>6</c:v>
                </c:pt>
                <c:pt idx="99">
                  <c:v>6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'Задание 1'!$J$2:$J$8</c:f>
              <c:numCache>
                <c:formatCode>General</c:formatCode>
                <c:ptCount val="7"/>
                <c:pt idx="0">
                  <c:v>11</c:v>
                </c:pt>
                <c:pt idx="1">
                  <c:v>24</c:v>
                </c:pt>
                <c:pt idx="2">
                  <c:v>49</c:v>
                </c:pt>
                <c:pt idx="3">
                  <c:v>49</c:v>
                </c:pt>
                <c:pt idx="4">
                  <c:v>76</c:v>
                </c:pt>
                <c:pt idx="5">
                  <c:v>91</c:v>
                </c:pt>
                <c:pt idx="6">
                  <c:v>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7947896"/>
        <c:axId val="307944760"/>
      </c:lineChart>
      <c:catAx>
        <c:axId val="307947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7944760"/>
        <c:crosses val="autoZero"/>
        <c:auto val="1"/>
        <c:lblAlgn val="ctr"/>
        <c:lblOffset val="100"/>
        <c:noMultiLvlLbl val="0"/>
      </c:catAx>
      <c:valAx>
        <c:axId val="307944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7947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Полигон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'Задание 1'!$H$2:$H$8</c:f>
              <c:numCache>
                <c:formatCode>0.00</c:formatCode>
                <c:ptCount val="7"/>
                <c:pt idx="0">
                  <c:v>1.3571428571428572</c:v>
                </c:pt>
                <c:pt idx="1">
                  <c:v>2.0714285714285716</c:v>
                </c:pt>
                <c:pt idx="2">
                  <c:v>2.785714285714286</c:v>
                </c:pt>
                <c:pt idx="3">
                  <c:v>3.5000000000000004</c:v>
                </c:pt>
                <c:pt idx="4">
                  <c:v>4.2142857142857153</c:v>
                </c:pt>
                <c:pt idx="5">
                  <c:v>4.9285714285714288</c:v>
                </c:pt>
                <c:pt idx="6">
                  <c:v>5.6428571428571441</c:v>
                </c:pt>
              </c:numCache>
            </c:numRef>
          </c:xVal>
          <c:yVal>
            <c:numRef>
              <c:f>'Задание 1'!$I$2:$I$8</c:f>
              <c:numCache>
                <c:formatCode>General</c:formatCode>
                <c:ptCount val="7"/>
                <c:pt idx="0">
                  <c:v>11</c:v>
                </c:pt>
                <c:pt idx="1">
                  <c:v>13</c:v>
                </c:pt>
                <c:pt idx="2">
                  <c:v>25</c:v>
                </c:pt>
                <c:pt idx="3">
                  <c:v>0</c:v>
                </c:pt>
                <c:pt idx="4">
                  <c:v>27</c:v>
                </c:pt>
                <c:pt idx="5">
                  <c:v>15</c:v>
                </c:pt>
                <c:pt idx="6">
                  <c:v>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7947112"/>
        <c:axId val="307948288"/>
      </c:scatterChart>
      <c:valAx>
        <c:axId val="307947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7948288"/>
        <c:crosses val="autoZero"/>
        <c:crossBetween val="midCat"/>
      </c:valAx>
      <c:valAx>
        <c:axId val="307948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7947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Гистограмма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'Задание 1'!$A$3:$A$102</c:f>
              <c:strCache>
                <c:ptCount val="10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  <c:pt idx="96">
                  <c:v>6</c:v>
                </c:pt>
                <c:pt idx="97">
                  <c:v>6</c:v>
                </c:pt>
                <c:pt idx="98">
                  <c:v>6</c:v>
                </c:pt>
                <c:pt idx="99">
                  <c:v>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'Задание 1'!$I$2:$I$8</c:f>
              <c:numCache>
                <c:formatCode>General</c:formatCode>
                <c:ptCount val="7"/>
                <c:pt idx="0">
                  <c:v>11</c:v>
                </c:pt>
                <c:pt idx="1">
                  <c:v>13</c:v>
                </c:pt>
                <c:pt idx="2">
                  <c:v>25</c:v>
                </c:pt>
                <c:pt idx="3">
                  <c:v>0</c:v>
                </c:pt>
                <c:pt idx="4">
                  <c:v>27</c:v>
                </c:pt>
                <c:pt idx="5">
                  <c:v>15</c:v>
                </c:pt>
                <c:pt idx="6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308287080"/>
        <c:axId val="308279632"/>
      </c:barChart>
      <c:catAx>
        <c:axId val="3082870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8279632"/>
        <c:crosses val="autoZero"/>
        <c:auto val="1"/>
        <c:lblAlgn val="ctr"/>
        <c:lblOffset val="100"/>
        <c:noMultiLvlLbl val="0"/>
      </c:catAx>
      <c:valAx>
        <c:axId val="30827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8287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Эмпирическая функция распределения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'Задание 1'!$A$3:$A$102</c:f>
              <c:strCache>
                <c:ptCount val="10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  <c:pt idx="96">
                  <c:v>6</c:v>
                </c:pt>
                <c:pt idx="97">
                  <c:v>6</c:v>
                </c:pt>
                <c:pt idx="98">
                  <c:v>6</c:v>
                </c:pt>
                <c:pt idx="99">
                  <c:v>6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'Задание 1'!$L$2:$L$8</c:f>
              <c:numCache>
                <c:formatCode>General</c:formatCode>
                <c:ptCount val="7"/>
                <c:pt idx="0">
                  <c:v>0.11</c:v>
                </c:pt>
                <c:pt idx="1">
                  <c:v>0.24</c:v>
                </c:pt>
                <c:pt idx="2">
                  <c:v>0.49</c:v>
                </c:pt>
                <c:pt idx="3">
                  <c:v>0.49</c:v>
                </c:pt>
                <c:pt idx="4">
                  <c:v>0.76</c:v>
                </c:pt>
                <c:pt idx="5">
                  <c:v>0.91</c:v>
                </c:pt>
                <c:pt idx="6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284728"/>
        <c:axId val="308283944"/>
      </c:lineChart>
      <c:catAx>
        <c:axId val="3082847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8283944"/>
        <c:crosses val="autoZero"/>
        <c:auto val="1"/>
        <c:lblAlgn val="ctr"/>
        <c:lblOffset val="100"/>
        <c:noMultiLvlLbl val="0"/>
      </c:catAx>
      <c:valAx>
        <c:axId val="308283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8284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Кумулянта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7.6824146981627303E-2"/>
          <c:y val="0.1745771144278607"/>
          <c:w val="0.88791944276196244"/>
          <c:h val="0.70005836956947542"/>
        </c:manualLayout>
      </c:layout>
      <c:lineChart>
        <c:grouping val="standard"/>
        <c:varyColors val="0"/>
        <c:ser>
          <c:idx val="0"/>
          <c:order val="0"/>
          <c:tx>
            <c:strRef>
              <c:f>'Задание 1'!$A$3:$A$102</c:f>
              <c:strCache>
                <c:ptCount val="10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  <c:pt idx="96">
                  <c:v>6</c:v>
                </c:pt>
                <c:pt idx="97">
                  <c:v>6</c:v>
                </c:pt>
                <c:pt idx="98">
                  <c:v>6</c:v>
                </c:pt>
                <c:pt idx="99">
                  <c:v>6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'Задание 1'!$J$2:$J$8</c:f>
              <c:numCache>
                <c:formatCode>General</c:formatCode>
                <c:ptCount val="7"/>
                <c:pt idx="0">
                  <c:v>11</c:v>
                </c:pt>
                <c:pt idx="1">
                  <c:v>24</c:v>
                </c:pt>
                <c:pt idx="2">
                  <c:v>49</c:v>
                </c:pt>
                <c:pt idx="3">
                  <c:v>49</c:v>
                </c:pt>
                <c:pt idx="4">
                  <c:v>76</c:v>
                </c:pt>
                <c:pt idx="5">
                  <c:v>91</c:v>
                </c:pt>
                <c:pt idx="6">
                  <c:v>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280024"/>
        <c:axId val="308286688"/>
      </c:lineChart>
      <c:catAx>
        <c:axId val="30828002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8286688"/>
        <c:crosses val="autoZero"/>
        <c:auto val="1"/>
        <c:lblAlgn val="ctr"/>
        <c:lblOffset val="100"/>
        <c:noMultiLvlLbl val="0"/>
      </c:catAx>
      <c:valAx>
        <c:axId val="308286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8280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Полигон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'Задание 1'!$H$2:$H$8</c:f>
              <c:numCache>
                <c:formatCode>0.00</c:formatCode>
                <c:ptCount val="7"/>
                <c:pt idx="0">
                  <c:v>1.3571428571428572</c:v>
                </c:pt>
                <c:pt idx="1">
                  <c:v>2.0714285714285716</c:v>
                </c:pt>
                <c:pt idx="2">
                  <c:v>2.785714285714286</c:v>
                </c:pt>
                <c:pt idx="3">
                  <c:v>3.5000000000000004</c:v>
                </c:pt>
                <c:pt idx="4">
                  <c:v>4.2142857142857153</c:v>
                </c:pt>
                <c:pt idx="5">
                  <c:v>4.9285714285714288</c:v>
                </c:pt>
                <c:pt idx="6">
                  <c:v>5.6428571428571441</c:v>
                </c:pt>
              </c:numCache>
            </c:numRef>
          </c:xVal>
          <c:yVal>
            <c:numRef>
              <c:f>'Задание 1'!$I$2:$I$8</c:f>
              <c:numCache>
                <c:formatCode>General</c:formatCode>
                <c:ptCount val="7"/>
                <c:pt idx="0">
                  <c:v>11</c:v>
                </c:pt>
                <c:pt idx="1">
                  <c:v>13</c:v>
                </c:pt>
                <c:pt idx="2">
                  <c:v>25</c:v>
                </c:pt>
                <c:pt idx="3">
                  <c:v>0</c:v>
                </c:pt>
                <c:pt idx="4">
                  <c:v>27</c:v>
                </c:pt>
                <c:pt idx="5">
                  <c:v>15</c:v>
                </c:pt>
                <c:pt idx="6">
                  <c:v>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8280808"/>
        <c:axId val="308285904"/>
      </c:scatterChart>
      <c:valAx>
        <c:axId val="308280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8285904"/>
        <c:crosses val="autoZero"/>
        <c:crossBetween val="midCat"/>
      </c:valAx>
      <c:valAx>
        <c:axId val="308285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8280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3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6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7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8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1419226</xdr:colOff>
      <xdr:row>13</xdr:row>
      <xdr:rowOff>23812</xdr:rowOff>
    </xdr:from>
    <xdr:to>
      <xdr:col>10</xdr:col>
      <xdr:colOff>285751</xdr:colOff>
      <xdr:row>27</xdr:row>
      <xdr:rowOff>100012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428625</xdr:colOff>
      <xdr:row>13</xdr:row>
      <xdr:rowOff>38100</xdr:rowOff>
    </xdr:from>
    <xdr:to>
      <xdr:col>15</xdr:col>
      <xdr:colOff>304800</xdr:colOff>
      <xdr:row>26</xdr:row>
      <xdr:rowOff>114300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1381125</xdr:colOff>
      <xdr:row>28</xdr:row>
      <xdr:rowOff>28575</xdr:rowOff>
    </xdr:from>
    <xdr:to>
      <xdr:col>9</xdr:col>
      <xdr:colOff>1647825</xdr:colOff>
      <xdr:row>41</xdr:row>
      <xdr:rowOff>104775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438150</xdr:colOff>
      <xdr:row>27</xdr:row>
      <xdr:rowOff>133350</xdr:rowOff>
    </xdr:from>
    <xdr:to>
      <xdr:col>14</xdr:col>
      <xdr:colOff>266700</xdr:colOff>
      <xdr:row>42</xdr:row>
      <xdr:rowOff>19050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1419226</xdr:colOff>
      <xdr:row>13</xdr:row>
      <xdr:rowOff>23812</xdr:rowOff>
    </xdr:from>
    <xdr:to>
      <xdr:col>10</xdr:col>
      <xdr:colOff>285751</xdr:colOff>
      <xdr:row>27</xdr:row>
      <xdr:rowOff>100012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428625</xdr:colOff>
      <xdr:row>13</xdr:row>
      <xdr:rowOff>38100</xdr:rowOff>
    </xdr:from>
    <xdr:to>
      <xdr:col>15</xdr:col>
      <xdr:colOff>304800</xdr:colOff>
      <xdr:row>26</xdr:row>
      <xdr:rowOff>114300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1381125</xdr:colOff>
      <xdr:row>28</xdr:row>
      <xdr:rowOff>28575</xdr:rowOff>
    </xdr:from>
    <xdr:to>
      <xdr:col>9</xdr:col>
      <xdr:colOff>1647825</xdr:colOff>
      <xdr:row>41</xdr:row>
      <xdr:rowOff>104775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438150</xdr:colOff>
      <xdr:row>27</xdr:row>
      <xdr:rowOff>133350</xdr:rowOff>
    </xdr:from>
    <xdr:to>
      <xdr:col>14</xdr:col>
      <xdr:colOff>266700</xdr:colOff>
      <xdr:row>42</xdr:row>
      <xdr:rowOff>19050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2"/>
  <sheetViews>
    <sheetView topLeftCell="G1" workbookViewId="0">
      <selection activeCell="G16" sqref="G16"/>
    </sheetView>
  </sheetViews>
  <sheetFormatPr defaultRowHeight="15" x14ac:dyDescent="0.25"/>
  <cols>
    <col min="1" max="1" width="11.85546875" customWidth="1"/>
    <col min="3" max="3" width="20.140625" customWidth="1"/>
    <col min="6" max="6" width="19.42578125" customWidth="1"/>
    <col min="7" max="7" width="21.42578125" customWidth="1"/>
    <col min="8" max="8" width="17.85546875" customWidth="1"/>
    <col min="9" max="9" width="16.140625" customWidth="1"/>
    <col min="10" max="10" width="25" customWidth="1"/>
    <col min="11" max="11" width="18.5703125" customWidth="1"/>
    <col min="12" max="12" width="24.5703125" customWidth="1"/>
  </cols>
  <sheetData>
    <row r="1" spans="1:12" x14ac:dyDescent="0.25">
      <c r="C1" s="1"/>
      <c r="D1" s="1"/>
      <c r="E1" s="1"/>
      <c r="F1" s="6" t="s">
        <v>1</v>
      </c>
      <c r="G1" s="6" t="s">
        <v>2</v>
      </c>
      <c r="H1" s="6" t="s">
        <v>3</v>
      </c>
      <c r="I1" s="6" t="s">
        <v>4</v>
      </c>
      <c r="J1" s="6" t="s">
        <v>5</v>
      </c>
      <c r="K1" s="6" t="s">
        <v>6</v>
      </c>
      <c r="L1" s="6" t="s">
        <v>7</v>
      </c>
    </row>
    <row r="2" spans="1:12" x14ac:dyDescent="0.25">
      <c r="A2" s="5" t="s">
        <v>0</v>
      </c>
      <c r="C2" s="6" t="s">
        <v>8</v>
      </c>
      <c r="D2" s="11">
        <f>COUNT(A3:A102)</f>
        <v>100</v>
      </c>
      <c r="E2" s="1"/>
      <c r="F2" s="12">
        <f>D4</f>
        <v>1</v>
      </c>
      <c r="G2" s="12">
        <f>F2+$D$6</f>
        <v>1.7142857142857144</v>
      </c>
      <c r="H2" s="12">
        <f>(F2+G2)/2</f>
        <v>1.3571428571428572</v>
      </c>
      <c r="I2" s="11">
        <f t="array" ref="I2:I8">FREQUENCY(A3:A102,G2:G8)</f>
        <v>11</v>
      </c>
      <c r="J2" s="11">
        <f>I2</f>
        <v>11</v>
      </c>
      <c r="K2" s="11">
        <f>I2/$D$2</f>
        <v>0.11</v>
      </c>
      <c r="L2" s="11">
        <f>K2</f>
        <v>0.11</v>
      </c>
    </row>
    <row r="3" spans="1:12" x14ac:dyDescent="0.25">
      <c r="A3" s="11">
        <v>1</v>
      </c>
      <c r="C3" s="6" t="s">
        <v>9</v>
      </c>
      <c r="D3" s="11">
        <f>MAX(A3:A102)</f>
        <v>6</v>
      </c>
      <c r="E3" s="1"/>
      <c r="F3" s="12">
        <f>G2</f>
        <v>1.7142857142857144</v>
      </c>
      <c r="G3" s="12">
        <f t="shared" ref="G3:G7" si="0">F3+$D$6</f>
        <v>2.4285714285714288</v>
      </c>
      <c r="H3" s="12">
        <f t="shared" ref="H3:H6" si="1">(F3+G3)/2</f>
        <v>2.0714285714285716</v>
      </c>
      <c r="I3" s="11">
        <v>13</v>
      </c>
      <c r="J3" s="11">
        <f>I3+J2</f>
        <v>24</v>
      </c>
      <c r="K3" s="11">
        <f t="shared" ref="K3:K8" si="2">I3/$D$2</f>
        <v>0.13</v>
      </c>
      <c r="L3" s="11">
        <f>K3+L2</f>
        <v>0.24</v>
      </c>
    </row>
    <row r="4" spans="1:12" x14ac:dyDescent="0.25">
      <c r="A4" s="11">
        <v>1</v>
      </c>
      <c r="C4" s="6" t="s">
        <v>10</v>
      </c>
      <c r="D4" s="11">
        <f>MIN(A3:A102)</f>
        <v>1</v>
      </c>
      <c r="E4" s="1"/>
      <c r="F4" s="13">
        <f t="shared" ref="F4:F6" si="3">G3</f>
        <v>2.4285714285714288</v>
      </c>
      <c r="G4" s="13">
        <f t="shared" si="0"/>
        <v>3.1428571428571432</v>
      </c>
      <c r="H4" s="12">
        <f t="shared" si="1"/>
        <v>2.785714285714286</v>
      </c>
      <c r="I4" s="11">
        <v>25</v>
      </c>
      <c r="J4" s="11">
        <f t="shared" ref="J4:J6" si="4">I4+J3</f>
        <v>49</v>
      </c>
      <c r="K4" s="11">
        <f t="shared" si="2"/>
        <v>0.25</v>
      </c>
      <c r="L4" s="11">
        <f t="shared" ref="L4:L6" si="5">K4+L3</f>
        <v>0.49</v>
      </c>
    </row>
    <row r="5" spans="1:12" x14ac:dyDescent="0.25">
      <c r="A5" s="11">
        <v>1</v>
      </c>
      <c r="C5" s="6" t="s">
        <v>11</v>
      </c>
      <c r="D5" s="11">
        <f>ROUNDDOWN(1 + 3.322 * LOG(D2),0)</f>
        <v>7</v>
      </c>
      <c r="E5" s="1"/>
      <c r="F5" s="12">
        <f t="shared" si="3"/>
        <v>3.1428571428571432</v>
      </c>
      <c r="G5" s="12">
        <f t="shared" si="0"/>
        <v>3.8571428571428577</v>
      </c>
      <c r="H5" s="12">
        <f t="shared" si="1"/>
        <v>3.5000000000000004</v>
      </c>
      <c r="I5" s="11">
        <v>0</v>
      </c>
      <c r="J5" s="11">
        <f t="shared" si="4"/>
        <v>49</v>
      </c>
      <c r="K5" s="11">
        <f t="shared" si="2"/>
        <v>0</v>
      </c>
      <c r="L5" s="11">
        <f t="shared" si="5"/>
        <v>0.49</v>
      </c>
    </row>
    <row r="6" spans="1:12" x14ac:dyDescent="0.25">
      <c r="A6" s="11">
        <v>1</v>
      </c>
      <c r="C6" s="6" t="s">
        <v>12</v>
      </c>
      <c r="D6" s="11">
        <f>(D3-D4)/D5</f>
        <v>0.7142857142857143</v>
      </c>
      <c r="E6" s="1"/>
      <c r="F6" s="12">
        <f t="shared" si="3"/>
        <v>3.8571428571428577</v>
      </c>
      <c r="G6" s="12">
        <f>F6+$D$6</f>
        <v>4.5714285714285721</v>
      </c>
      <c r="H6" s="12">
        <f t="shared" si="1"/>
        <v>4.2142857142857153</v>
      </c>
      <c r="I6" s="11">
        <v>27</v>
      </c>
      <c r="J6" s="11">
        <f t="shared" si="4"/>
        <v>76</v>
      </c>
      <c r="K6" s="11">
        <f t="shared" si="2"/>
        <v>0.27</v>
      </c>
      <c r="L6" s="11">
        <f t="shared" si="5"/>
        <v>0.76</v>
      </c>
    </row>
    <row r="7" spans="1:12" x14ac:dyDescent="0.25">
      <c r="A7" s="11">
        <v>1</v>
      </c>
      <c r="C7" s="7" t="s">
        <v>13</v>
      </c>
      <c r="D7" s="11">
        <f>SUM(A3:A102)/D2</f>
        <v>3.49</v>
      </c>
      <c r="E7" s="1"/>
      <c r="F7" s="12">
        <f t="shared" ref="F7:F8" si="6">G6</f>
        <v>4.5714285714285721</v>
      </c>
      <c r="G7" s="12">
        <f t="shared" si="0"/>
        <v>5.2857142857142865</v>
      </c>
      <c r="H7" s="12">
        <f t="shared" ref="H7:H8" si="7">(F7+G7)/2</f>
        <v>4.9285714285714288</v>
      </c>
      <c r="I7" s="11">
        <v>15</v>
      </c>
      <c r="J7" s="11">
        <f t="shared" ref="J7:J8" si="8">I7+J6</f>
        <v>91</v>
      </c>
      <c r="K7" s="11">
        <f t="shared" si="2"/>
        <v>0.15</v>
      </c>
      <c r="L7" s="11">
        <f t="shared" ref="L7:L8" si="9">K7+L6</f>
        <v>0.91</v>
      </c>
    </row>
    <row r="8" spans="1:12" x14ac:dyDescent="0.25">
      <c r="A8" s="11">
        <v>1</v>
      </c>
      <c r="C8" s="1"/>
      <c r="D8" s="14"/>
      <c r="E8" s="1"/>
      <c r="F8" s="12">
        <f t="shared" si="6"/>
        <v>5.2857142857142865</v>
      </c>
      <c r="G8" s="12">
        <f>F8+$D$6</f>
        <v>6.0000000000000009</v>
      </c>
      <c r="H8" s="12">
        <f t="shared" si="7"/>
        <v>5.6428571428571441</v>
      </c>
      <c r="I8" s="11">
        <v>9</v>
      </c>
      <c r="J8" s="11">
        <f t="shared" si="8"/>
        <v>100</v>
      </c>
      <c r="K8" s="11">
        <f t="shared" si="2"/>
        <v>0.09</v>
      </c>
      <c r="L8" s="11">
        <f t="shared" si="9"/>
        <v>1</v>
      </c>
    </row>
    <row r="9" spans="1:12" x14ac:dyDescent="0.25">
      <c r="A9" s="11">
        <v>1</v>
      </c>
      <c r="B9" s="3"/>
      <c r="C9" s="3"/>
      <c r="D9" s="14"/>
      <c r="E9" s="1"/>
      <c r="F9" s="1"/>
      <c r="G9" s="1"/>
      <c r="H9" s="1"/>
      <c r="I9" s="1"/>
    </row>
    <row r="10" spans="1:12" x14ac:dyDescent="0.25">
      <c r="A10" s="11">
        <v>1</v>
      </c>
      <c r="B10" s="4"/>
      <c r="C10" s="5" t="s">
        <v>14</v>
      </c>
      <c r="D10" s="15">
        <f>F6+D6*(I6-I5)/(I6-I5+I6-I7)</f>
        <v>4.3516483516483522</v>
      </c>
    </row>
    <row r="11" spans="1:12" x14ac:dyDescent="0.25">
      <c r="A11" s="11">
        <v>1</v>
      </c>
      <c r="B11" s="4"/>
      <c r="C11" s="5" t="s">
        <v>15</v>
      </c>
      <c r="D11" s="15">
        <f>F4+D6*(SUM(I2:I8)/2-J3)/(I4)</f>
        <v>3.1714285714285717</v>
      </c>
    </row>
    <row r="12" spans="1:12" x14ac:dyDescent="0.25">
      <c r="A12" s="11">
        <v>1</v>
      </c>
      <c r="B12" s="4"/>
      <c r="C12" s="4"/>
      <c r="D12" s="16"/>
    </row>
    <row r="13" spans="1:12" x14ac:dyDescent="0.25">
      <c r="A13" s="11">
        <v>1</v>
      </c>
      <c r="B13" s="4"/>
      <c r="C13" s="8" t="s">
        <v>16</v>
      </c>
      <c r="D13" s="17">
        <f>(1+SUM(I2:I8))/2</f>
        <v>50.5</v>
      </c>
    </row>
    <row r="14" spans="1:12" x14ac:dyDescent="0.25">
      <c r="A14" s="11">
        <v>2</v>
      </c>
      <c r="B14" s="4"/>
      <c r="C14" s="4" t="s">
        <v>18</v>
      </c>
    </row>
    <row r="15" spans="1:12" x14ac:dyDescent="0.25">
      <c r="A15" s="11">
        <v>2</v>
      </c>
      <c r="B15" s="4"/>
      <c r="C15" s="4" t="s">
        <v>17</v>
      </c>
    </row>
    <row r="16" spans="1:12" x14ac:dyDescent="0.25">
      <c r="A16" s="11">
        <v>2</v>
      </c>
      <c r="B16" s="6" t="s">
        <v>19</v>
      </c>
      <c r="C16" s="5" t="s">
        <v>20</v>
      </c>
      <c r="D16" s="6" t="s">
        <v>21</v>
      </c>
      <c r="E16" s="6" t="s">
        <v>22</v>
      </c>
    </row>
    <row r="17" spans="1:5" x14ac:dyDescent="0.25">
      <c r="A17" s="11">
        <v>2</v>
      </c>
      <c r="B17" s="18">
        <v>1</v>
      </c>
      <c r="C17" s="2">
        <f>COUNT(A3:A13)/D2</f>
        <v>0.11</v>
      </c>
      <c r="D17" s="2">
        <f>B17*C17</f>
        <v>0.11</v>
      </c>
      <c r="E17" s="2">
        <f>B17*B17*C17</f>
        <v>0.11</v>
      </c>
    </row>
    <row r="18" spans="1:5" x14ac:dyDescent="0.25">
      <c r="A18" s="11">
        <v>2</v>
      </c>
      <c r="B18" s="18">
        <v>2</v>
      </c>
      <c r="C18" s="2">
        <f>COUNT(A14:A26)/D2</f>
        <v>0.13</v>
      </c>
      <c r="D18" s="2">
        <f t="shared" ref="D18:D22" si="10">B18*C18</f>
        <v>0.26</v>
      </c>
      <c r="E18" s="2">
        <f t="shared" ref="E18:E22" si="11">B18*B18*C18</f>
        <v>0.52</v>
      </c>
    </row>
    <row r="19" spans="1:5" x14ac:dyDescent="0.25">
      <c r="A19" s="11">
        <v>2</v>
      </c>
      <c r="B19" s="18">
        <v>3</v>
      </c>
      <c r="C19" s="2">
        <f>COUNT(A27:A51)/D2</f>
        <v>0.25</v>
      </c>
      <c r="D19" s="2">
        <f t="shared" si="10"/>
        <v>0.75</v>
      </c>
      <c r="E19" s="2">
        <f t="shared" si="11"/>
        <v>2.25</v>
      </c>
    </row>
    <row r="20" spans="1:5" x14ac:dyDescent="0.25">
      <c r="A20" s="11">
        <v>2</v>
      </c>
      <c r="B20" s="18">
        <v>4</v>
      </c>
      <c r="C20" s="2">
        <f>COUNT(A52:A78)/D2</f>
        <v>0.27</v>
      </c>
      <c r="D20" s="2">
        <f t="shared" si="10"/>
        <v>1.08</v>
      </c>
      <c r="E20" s="2">
        <f t="shared" si="11"/>
        <v>4.32</v>
      </c>
    </row>
    <row r="21" spans="1:5" x14ac:dyDescent="0.25">
      <c r="A21" s="11">
        <v>2</v>
      </c>
      <c r="B21" s="18">
        <v>5</v>
      </c>
      <c r="C21" s="2">
        <f>COUNT(A79:A93)/D2</f>
        <v>0.15</v>
      </c>
      <c r="D21" s="2">
        <f t="shared" si="10"/>
        <v>0.75</v>
      </c>
      <c r="E21" s="2">
        <f t="shared" si="11"/>
        <v>3.75</v>
      </c>
    </row>
    <row r="22" spans="1:5" x14ac:dyDescent="0.25">
      <c r="A22" s="11">
        <v>2</v>
      </c>
      <c r="B22" s="18">
        <v>6</v>
      </c>
      <c r="C22" s="2">
        <f>COUNT(A94:A103)/D2</f>
        <v>0.09</v>
      </c>
      <c r="D22" s="2">
        <f t="shared" si="10"/>
        <v>0.54</v>
      </c>
      <c r="E22" s="2">
        <f t="shared" si="11"/>
        <v>3.2399999999999998</v>
      </c>
    </row>
    <row r="23" spans="1:5" x14ac:dyDescent="0.25">
      <c r="A23" s="11">
        <v>2</v>
      </c>
    </row>
    <row r="24" spans="1:5" x14ac:dyDescent="0.25">
      <c r="A24" s="11">
        <v>2</v>
      </c>
      <c r="B24" s="9" t="s">
        <v>23</v>
      </c>
      <c r="C24" s="2">
        <f>SUM(D17:D22)</f>
        <v>3.49</v>
      </c>
    </row>
    <row r="25" spans="1:5" x14ac:dyDescent="0.25">
      <c r="A25" s="11">
        <v>2</v>
      </c>
      <c r="B25" s="5" t="s">
        <v>24</v>
      </c>
      <c r="C25" s="2">
        <f>SUM(E17:E22)</f>
        <v>14.19</v>
      </c>
    </row>
    <row r="26" spans="1:5" x14ac:dyDescent="0.25">
      <c r="A26" s="11">
        <v>2</v>
      </c>
      <c r="B26" s="5" t="s">
        <v>25</v>
      </c>
      <c r="C26" s="2">
        <f>C25-C24*C24</f>
        <v>2.0098999999999982</v>
      </c>
    </row>
    <row r="27" spans="1:5" x14ac:dyDescent="0.25">
      <c r="A27" s="11">
        <v>3</v>
      </c>
      <c r="B27" s="10" t="s">
        <v>26</v>
      </c>
      <c r="C27" s="2">
        <f>SQRT(C26)</f>
        <v>1.4177094201563303</v>
      </c>
    </row>
    <row r="28" spans="1:5" x14ac:dyDescent="0.25">
      <c r="A28" s="11">
        <v>3</v>
      </c>
    </row>
    <row r="29" spans="1:5" x14ac:dyDescent="0.25">
      <c r="A29" s="11">
        <v>3</v>
      </c>
    </row>
    <row r="30" spans="1:5" x14ac:dyDescent="0.25">
      <c r="A30" s="11">
        <v>3</v>
      </c>
    </row>
    <row r="31" spans="1:5" x14ac:dyDescent="0.25">
      <c r="A31" s="11">
        <v>3</v>
      </c>
    </row>
    <row r="32" spans="1:5" x14ac:dyDescent="0.25">
      <c r="A32" s="11">
        <v>3</v>
      </c>
    </row>
    <row r="33" spans="1:1" x14ac:dyDescent="0.25">
      <c r="A33" s="11">
        <v>3</v>
      </c>
    </row>
    <row r="34" spans="1:1" x14ac:dyDescent="0.25">
      <c r="A34" s="11">
        <v>3</v>
      </c>
    </row>
    <row r="35" spans="1:1" x14ac:dyDescent="0.25">
      <c r="A35" s="11">
        <v>3</v>
      </c>
    </row>
    <row r="36" spans="1:1" x14ac:dyDescent="0.25">
      <c r="A36" s="11">
        <v>3</v>
      </c>
    </row>
    <row r="37" spans="1:1" x14ac:dyDescent="0.25">
      <c r="A37" s="11">
        <v>3</v>
      </c>
    </row>
    <row r="38" spans="1:1" x14ac:dyDescent="0.25">
      <c r="A38" s="11">
        <v>3</v>
      </c>
    </row>
    <row r="39" spans="1:1" x14ac:dyDescent="0.25">
      <c r="A39" s="11">
        <v>3</v>
      </c>
    </row>
    <row r="40" spans="1:1" x14ac:dyDescent="0.25">
      <c r="A40" s="11">
        <v>3</v>
      </c>
    </row>
    <row r="41" spans="1:1" x14ac:dyDescent="0.25">
      <c r="A41" s="11">
        <v>3</v>
      </c>
    </row>
    <row r="42" spans="1:1" x14ac:dyDescent="0.25">
      <c r="A42" s="11">
        <v>3</v>
      </c>
    </row>
    <row r="43" spans="1:1" x14ac:dyDescent="0.25">
      <c r="A43" s="11">
        <v>3</v>
      </c>
    </row>
    <row r="44" spans="1:1" x14ac:dyDescent="0.25">
      <c r="A44" s="11">
        <v>3</v>
      </c>
    </row>
    <row r="45" spans="1:1" x14ac:dyDescent="0.25">
      <c r="A45" s="11">
        <v>3</v>
      </c>
    </row>
    <row r="46" spans="1:1" x14ac:dyDescent="0.25">
      <c r="A46" s="11">
        <v>3</v>
      </c>
    </row>
    <row r="47" spans="1:1" x14ac:dyDescent="0.25">
      <c r="A47" s="11">
        <v>3</v>
      </c>
    </row>
    <row r="48" spans="1:1" x14ac:dyDescent="0.25">
      <c r="A48" s="11">
        <v>3</v>
      </c>
    </row>
    <row r="49" spans="1:1" x14ac:dyDescent="0.25">
      <c r="A49" s="11">
        <v>3</v>
      </c>
    </row>
    <row r="50" spans="1:1" x14ac:dyDescent="0.25">
      <c r="A50" s="11">
        <v>3</v>
      </c>
    </row>
    <row r="51" spans="1:1" x14ac:dyDescent="0.25">
      <c r="A51" s="11">
        <v>3</v>
      </c>
    </row>
    <row r="52" spans="1:1" x14ac:dyDescent="0.25">
      <c r="A52" s="11">
        <v>4</v>
      </c>
    </row>
    <row r="53" spans="1:1" x14ac:dyDescent="0.25">
      <c r="A53" s="11">
        <v>4</v>
      </c>
    </row>
    <row r="54" spans="1:1" x14ac:dyDescent="0.25">
      <c r="A54" s="11">
        <v>4</v>
      </c>
    </row>
    <row r="55" spans="1:1" x14ac:dyDescent="0.25">
      <c r="A55" s="11">
        <v>4</v>
      </c>
    </row>
    <row r="56" spans="1:1" x14ac:dyDescent="0.25">
      <c r="A56" s="11">
        <v>4</v>
      </c>
    </row>
    <row r="57" spans="1:1" x14ac:dyDescent="0.25">
      <c r="A57" s="11">
        <v>4</v>
      </c>
    </row>
    <row r="58" spans="1:1" x14ac:dyDescent="0.25">
      <c r="A58" s="11">
        <v>4</v>
      </c>
    </row>
    <row r="59" spans="1:1" x14ac:dyDescent="0.25">
      <c r="A59" s="11">
        <v>4</v>
      </c>
    </row>
    <row r="60" spans="1:1" x14ac:dyDescent="0.25">
      <c r="A60" s="11">
        <v>4</v>
      </c>
    </row>
    <row r="61" spans="1:1" x14ac:dyDescent="0.25">
      <c r="A61" s="11">
        <v>4</v>
      </c>
    </row>
    <row r="62" spans="1:1" x14ac:dyDescent="0.25">
      <c r="A62" s="11">
        <v>4</v>
      </c>
    </row>
    <row r="63" spans="1:1" x14ac:dyDescent="0.25">
      <c r="A63" s="11">
        <v>4</v>
      </c>
    </row>
    <row r="64" spans="1:1" x14ac:dyDescent="0.25">
      <c r="A64" s="11">
        <v>4</v>
      </c>
    </row>
    <row r="65" spans="1:1" x14ac:dyDescent="0.25">
      <c r="A65" s="11">
        <v>4</v>
      </c>
    </row>
    <row r="66" spans="1:1" x14ac:dyDescent="0.25">
      <c r="A66" s="11">
        <v>4</v>
      </c>
    </row>
    <row r="67" spans="1:1" x14ac:dyDescent="0.25">
      <c r="A67" s="11">
        <v>4</v>
      </c>
    </row>
    <row r="68" spans="1:1" x14ac:dyDescent="0.25">
      <c r="A68" s="11">
        <v>4</v>
      </c>
    </row>
    <row r="69" spans="1:1" x14ac:dyDescent="0.25">
      <c r="A69" s="11">
        <v>4</v>
      </c>
    </row>
    <row r="70" spans="1:1" x14ac:dyDescent="0.25">
      <c r="A70" s="11">
        <v>4</v>
      </c>
    </row>
    <row r="71" spans="1:1" x14ac:dyDescent="0.25">
      <c r="A71" s="11">
        <v>4</v>
      </c>
    </row>
    <row r="72" spans="1:1" x14ac:dyDescent="0.25">
      <c r="A72" s="11">
        <v>4</v>
      </c>
    </row>
    <row r="73" spans="1:1" x14ac:dyDescent="0.25">
      <c r="A73" s="11">
        <v>4</v>
      </c>
    </row>
    <row r="74" spans="1:1" x14ac:dyDescent="0.25">
      <c r="A74" s="11">
        <v>4</v>
      </c>
    </row>
    <row r="75" spans="1:1" x14ac:dyDescent="0.25">
      <c r="A75" s="11">
        <v>4</v>
      </c>
    </row>
    <row r="76" spans="1:1" x14ac:dyDescent="0.25">
      <c r="A76" s="11">
        <v>4</v>
      </c>
    </row>
    <row r="77" spans="1:1" x14ac:dyDescent="0.25">
      <c r="A77" s="11">
        <v>4</v>
      </c>
    </row>
    <row r="78" spans="1:1" x14ac:dyDescent="0.25">
      <c r="A78" s="11">
        <v>4</v>
      </c>
    </row>
    <row r="79" spans="1:1" x14ac:dyDescent="0.25">
      <c r="A79" s="11">
        <v>5</v>
      </c>
    </row>
    <row r="80" spans="1:1" x14ac:dyDescent="0.25">
      <c r="A80" s="11">
        <v>5</v>
      </c>
    </row>
    <row r="81" spans="1:1" x14ac:dyDescent="0.25">
      <c r="A81" s="11">
        <v>5</v>
      </c>
    </row>
    <row r="82" spans="1:1" x14ac:dyDescent="0.25">
      <c r="A82" s="11">
        <v>5</v>
      </c>
    </row>
    <row r="83" spans="1:1" x14ac:dyDescent="0.25">
      <c r="A83" s="11">
        <v>5</v>
      </c>
    </row>
    <row r="84" spans="1:1" x14ac:dyDescent="0.25">
      <c r="A84" s="11">
        <v>5</v>
      </c>
    </row>
    <row r="85" spans="1:1" x14ac:dyDescent="0.25">
      <c r="A85" s="11">
        <v>5</v>
      </c>
    </row>
    <row r="86" spans="1:1" x14ac:dyDescent="0.25">
      <c r="A86" s="11">
        <v>5</v>
      </c>
    </row>
    <row r="87" spans="1:1" x14ac:dyDescent="0.25">
      <c r="A87" s="11">
        <v>5</v>
      </c>
    </row>
    <row r="88" spans="1:1" x14ac:dyDescent="0.25">
      <c r="A88" s="11">
        <v>5</v>
      </c>
    </row>
    <row r="89" spans="1:1" x14ac:dyDescent="0.25">
      <c r="A89" s="11">
        <v>5</v>
      </c>
    </row>
    <row r="90" spans="1:1" x14ac:dyDescent="0.25">
      <c r="A90" s="11">
        <v>5</v>
      </c>
    </row>
    <row r="91" spans="1:1" x14ac:dyDescent="0.25">
      <c r="A91" s="11">
        <v>5</v>
      </c>
    </row>
    <row r="92" spans="1:1" x14ac:dyDescent="0.25">
      <c r="A92" s="11">
        <v>5</v>
      </c>
    </row>
    <row r="93" spans="1:1" x14ac:dyDescent="0.25">
      <c r="A93" s="11">
        <v>5</v>
      </c>
    </row>
    <row r="94" spans="1:1" x14ac:dyDescent="0.25">
      <c r="A94" s="11">
        <v>6</v>
      </c>
    </row>
    <row r="95" spans="1:1" x14ac:dyDescent="0.25">
      <c r="A95" s="11">
        <v>6</v>
      </c>
    </row>
    <row r="96" spans="1:1" x14ac:dyDescent="0.25">
      <c r="A96" s="11">
        <v>6</v>
      </c>
    </row>
    <row r="97" spans="1:1" x14ac:dyDescent="0.25">
      <c r="A97" s="11">
        <v>6</v>
      </c>
    </row>
    <row r="98" spans="1:1" x14ac:dyDescent="0.25">
      <c r="A98" s="11">
        <v>6</v>
      </c>
    </row>
    <row r="99" spans="1:1" x14ac:dyDescent="0.25">
      <c r="A99" s="11">
        <v>6</v>
      </c>
    </row>
    <row r="100" spans="1:1" x14ac:dyDescent="0.25">
      <c r="A100" s="11">
        <v>6</v>
      </c>
    </row>
    <row r="101" spans="1:1" x14ac:dyDescent="0.25">
      <c r="A101" s="11">
        <v>6</v>
      </c>
    </row>
    <row r="102" spans="1:1" x14ac:dyDescent="0.25">
      <c r="A102" s="11"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2"/>
  <sheetViews>
    <sheetView tabSelected="1" topLeftCell="G10" workbookViewId="0">
      <selection activeCell="G15" sqref="G15"/>
    </sheetView>
  </sheetViews>
  <sheetFormatPr defaultRowHeight="15" x14ac:dyDescent="0.25"/>
  <cols>
    <col min="3" max="3" width="19.85546875" customWidth="1"/>
    <col min="6" max="6" width="17.28515625" customWidth="1"/>
    <col min="7" max="7" width="17.42578125" customWidth="1"/>
    <col min="8" max="8" width="18.5703125" customWidth="1"/>
    <col min="9" max="9" width="21.7109375" customWidth="1"/>
    <col min="10" max="10" width="25" customWidth="1"/>
    <col min="11" max="11" width="22.28515625" customWidth="1"/>
    <col min="12" max="12" width="27.42578125" customWidth="1"/>
  </cols>
  <sheetData>
    <row r="1" spans="1:12" x14ac:dyDescent="0.25">
      <c r="C1" s="1"/>
      <c r="D1" s="1"/>
      <c r="E1" s="1"/>
      <c r="F1" s="6" t="s">
        <v>1</v>
      </c>
      <c r="G1" s="6" t="s">
        <v>2</v>
      </c>
      <c r="H1" s="6" t="s">
        <v>3</v>
      </c>
      <c r="I1" s="6" t="s">
        <v>4</v>
      </c>
      <c r="J1" s="6" t="s">
        <v>5</v>
      </c>
      <c r="K1" s="6" t="s">
        <v>6</v>
      </c>
      <c r="L1" s="6" t="s">
        <v>7</v>
      </c>
    </row>
    <row r="2" spans="1:12" x14ac:dyDescent="0.25">
      <c r="A2" s="5" t="s">
        <v>0</v>
      </c>
      <c r="C2" s="6" t="s">
        <v>8</v>
      </c>
      <c r="D2" s="20">
        <f>COUNT(A3:A102)</f>
        <v>100</v>
      </c>
      <c r="E2" s="1"/>
      <c r="F2" s="19">
        <f>D4</f>
        <v>2</v>
      </c>
      <c r="G2" s="19">
        <f>F2+$D$6</f>
        <v>2.7142857142857144</v>
      </c>
      <c r="H2" s="19">
        <f>(F2+G2)/2</f>
        <v>2.3571428571428572</v>
      </c>
      <c r="I2" s="20">
        <f t="array" ref="I2:I8">FREQUENCY(A3:A102,G2:G8)</f>
        <v>12</v>
      </c>
      <c r="J2" s="20">
        <f>I2</f>
        <v>12</v>
      </c>
      <c r="K2" s="20">
        <f>I2/$D$2</f>
        <v>0.12</v>
      </c>
      <c r="L2" s="20">
        <f>K2</f>
        <v>0.12</v>
      </c>
    </row>
    <row r="3" spans="1:12" x14ac:dyDescent="0.25">
      <c r="A3" s="20">
        <v>2</v>
      </c>
      <c r="C3" s="6" t="s">
        <v>9</v>
      </c>
      <c r="D3" s="20">
        <f>MAX(A3:A102)</f>
        <v>7</v>
      </c>
      <c r="E3" s="1"/>
      <c r="F3" s="19">
        <f>G2</f>
        <v>2.7142857142857144</v>
      </c>
      <c r="G3" s="19">
        <f t="shared" ref="G3:G7" si="0">F3+$D$6</f>
        <v>3.4285714285714288</v>
      </c>
      <c r="H3" s="19">
        <f t="shared" ref="H3:H8" si="1">(F3+G3)/2</f>
        <v>3.0714285714285716</v>
      </c>
      <c r="I3" s="20">
        <v>20</v>
      </c>
      <c r="J3" s="20">
        <f>I3+J2</f>
        <v>32</v>
      </c>
      <c r="K3" s="20">
        <f t="shared" ref="K3:K8" si="2">I3/$D$2</f>
        <v>0.2</v>
      </c>
      <c r="L3" s="20">
        <f>K3+L2</f>
        <v>0.32</v>
      </c>
    </row>
    <row r="4" spans="1:12" x14ac:dyDescent="0.25">
      <c r="A4" s="20">
        <v>2</v>
      </c>
      <c r="C4" s="6" t="s">
        <v>10</v>
      </c>
      <c r="D4" s="20">
        <f>MIN(A3:A102)</f>
        <v>2</v>
      </c>
      <c r="E4" s="1"/>
      <c r="F4" s="13">
        <f t="shared" ref="F4:F8" si="3">G3</f>
        <v>3.4285714285714288</v>
      </c>
      <c r="G4" s="13">
        <f t="shared" si="0"/>
        <v>4.1428571428571432</v>
      </c>
      <c r="H4" s="19">
        <f t="shared" si="1"/>
        <v>3.785714285714286</v>
      </c>
      <c r="I4" s="20">
        <v>29</v>
      </c>
      <c r="J4" s="20">
        <f t="shared" ref="J4:J8" si="4">I4+J3</f>
        <v>61</v>
      </c>
      <c r="K4" s="20">
        <f t="shared" si="2"/>
        <v>0.28999999999999998</v>
      </c>
      <c r="L4" s="20">
        <f t="shared" ref="L4:L8" si="5">K4+L3</f>
        <v>0.61</v>
      </c>
    </row>
    <row r="5" spans="1:12" x14ac:dyDescent="0.25">
      <c r="A5" s="20">
        <v>2</v>
      </c>
      <c r="C5" s="6" t="s">
        <v>11</v>
      </c>
      <c r="D5" s="20">
        <f>ROUNDDOWN(1 + 3.322 * LOG(D2),0)</f>
        <v>7</v>
      </c>
      <c r="E5" s="1"/>
      <c r="F5" s="19">
        <f t="shared" si="3"/>
        <v>4.1428571428571432</v>
      </c>
      <c r="G5" s="19">
        <f t="shared" si="0"/>
        <v>4.8571428571428577</v>
      </c>
      <c r="H5" s="19">
        <f t="shared" si="1"/>
        <v>4.5</v>
      </c>
      <c r="I5" s="20">
        <v>0</v>
      </c>
      <c r="J5" s="20">
        <f t="shared" si="4"/>
        <v>61</v>
      </c>
      <c r="K5" s="20">
        <f t="shared" si="2"/>
        <v>0</v>
      </c>
      <c r="L5" s="20">
        <f t="shared" si="5"/>
        <v>0.61</v>
      </c>
    </row>
    <row r="6" spans="1:12" x14ac:dyDescent="0.25">
      <c r="A6" s="20">
        <v>2</v>
      </c>
      <c r="C6" s="6" t="s">
        <v>12</v>
      </c>
      <c r="D6" s="20">
        <f>(D3-D4)/D5</f>
        <v>0.7142857142857143</v>
      </c>
      <c r="E6" s="1"/>
      <c r="F6" s="19">
        <f t="shared" si="3"/>
        <v>4.8571428571428577</v>
      </c>
      <c r="G6" s="19">
        <f>F6+$D$6</f>
        <v>5.5714285714285721</v>
      </c>
      <c r="H6" s="19">
        <f t="shared" si="1"/>
        <v>5.2142857142857153</v>
      </c>
      <c r="I6" s="20">
        <v>19</v>
      </c>
      <c r="J6" s="20">
        <f t="shared" si="4"/>
        <v>80</v>
      </c>
      <c r="K6" s="20">
        <f t="shared" si="2"/>
        <v>0.19</v>
      </c>
      <c r="L6" s="20">
        <f t="shared" si="5"/>
        <v>0.8</v>
      </c>
    </row>
    <row r="7" spans="1:12" x14ac:dyDescent="0.25">
      <c r="A7" s="20">
        <v>2</v>
      </c>
      <c r="C7" s="7" t="s">
        <v>13</v>
      </c>
      <c r="D7" s="20">
        <f>SUM(A3:A102)/D2</f>
        <v>4.24</v>
      </c>
      <c r="E7" s="1"/>
      <c r="F7" s="19">
        <f t="shared" si="3"/>
        <v>5.5714285714285721</v>
      </c>
      <c r="G7" s="19">
        <f t="shared" si="0"/>
        <v>6.2857142857142865</v>
      </c>
      <c r="H7" s="19">
        <f t="shared" si="1"/>
        <v>5.9285714285714288</v>
      </c>
      <c r="I7" s="20">
        <v>11</v>
      </c>
      <c r="J7" s="20">
        <f t="shared" si="4"/>
        <v>91</v>
      </c>
      <c r="K7" s="20">
        <f t="shared" si="2"/>
        <v>0.11</v>
      </c>
      <c r="L7" s="20">
        <f t="shared" si="5"/>
        <v>0.91</v>
      </c>
    </row>
    <row r="8" spans="1:12" x14ac:dyDescent="0.25">
      <c r="A8" s="20">
        <v>2</v>
      </c>
      <c r="C8" s="1"/>
      <c r="D8" s="1"/>
      <c r="E8" s="1"/>
      <c r="F8" s="19">
        <f t="shared" si="3"/>
        <v>6.2857142857142865</v>
      </c>
      <c r="G8" s="19">
        <f>F8+$D$6</f>
        <v>7.0000000000000009</v>
      </c>
      <c r="H8" s="19">
        <f t="shared" si="1"/>
        <v>6.6428571428571441</v>
      </c>
      <c r="I8" s="20">
        <v>9</v>
      </c>
      <c r="J8" s="20">
        <f t="shared" si="4"/>
        <v>100</v>
      </c>
      <c r="K8" s="20">
        <f t="shared" si="2"/>
        <v>0.09</v>
      </c>
      <c r="L8" s="20">
        <f t="shared" si="5"/>
        <v>1</v>
      </c>
    </row>
    <row r="9" spans="1:12" x14ac:dyDescent="0.25">
      <c r="A9" s="20">
        <v>2</v>
      </c>
      <c r="B9" s="3"/>
      <c r="C9" s="3"/>
      <c r="D9" s="1"/>
      <c r="E9" s="1"/>
      <c r="F9" s="1"/>
      <c r="G9" s="1"/>
      <c r="H9" s="1"/>
      <c r="I9" s="1"/>
    </row>
    <row r="10" spans="1:12" x14ac:dyDescent="0.25">
      <c r="A10" s="20">
        <v>2</v>
      </c>
      <c r="B10" s="4"/>
      <c r="C10" s="5" t="s">
        <v>14</v>
      </c>
      <c r="D10" s="21">
        <f>F6+D6*(I6-I5)/(I6-I5+I6-I7)</f>
        <v>5.35978835978836</v>
      </c>
    </row>
    <row r="11" spans="1:12" x14ac:dyDescent="0.25">
      <c r="A11" s="20">
        <v>2</v>
      </c>
      <c r="B11" s="4"/>
      <c r="C11" s="5" t="s">
        <v>15</v>
      </c>
      <c r="D11" s="21">
        <f>F4+D6*(SUM(I2:I8)/2-J3)/(I4)</f>
        <v>3.8719211822660102</v>
      </c>
    </row>
    <row r="12" spans="1:12" x14ac:dyDescent="0.25">
      <c r="A12" s="20">
        <v>2</v>
      </c>
      <c r="B12" s="4"/>
      <c r="C12" s="4"/>
      <c r="D12" s="22"/>
    </row>
    <row r="13" spans="1:12" x14ac:dyDescent="0.25">
      <c r="A13" s="20">
        <v>2</v>
      </c>
      <c r="B13" s="4"/>
      <c r="C13" s="8" t="s">
        <v>16</v>
      </c>
      <c r="D13" s="23">
        <f>(1+SUM(I2:I8))/2</f>
        <v>50.5</v>
      </c>
    </row>
    <row r="14" spans="1:12" x14ac:dyDescent="0.25">
      <c r="A14" s="20">
        <v>2</v>
      </c>
      <c r="B14" s="4"/>
      <c r="C14" s="4" t="s">
        <v>18</v>
      </c>
    </row>
    <row r="15" spans="1:12" x14ac:dyDescent="0.25">
      <c r="A15" s="20">
        <v>3</v>
      </c>
      <c r="B15" s="4"/>
      <c r="C15" s="4" t="s">
        <v>17</v>
      </c>
    </row>
    <row r="16" spans="1:12" x14ac:dyDescent="0.25">
      <c r="A16" s="20">
        <v>3</v>
      </c>
      <c r="B16" s="6" t="s">
        <v>19</v>
      </c>
      <c r="C16" s="5" t="s">
        <v>20</v>
      </c>
      <c r="D16" s="6" t="s">
        <v>21</v>
      </c>
      <c r="E16" s="6" t="s">
        <v>22</v>
      </c>
    </row>
    <row r="17" spans="1:5" x14ac:dyDescent="0.25">
      <c r="A17" s="20">
        <v>3</v>
      </c>
      <c r="B17" s="24">
        <v>2</v>
      </c>
      <c r="C17" s="20">
        <f>COUNT(A3:A14)/D2</f>
        <v>0.12</v>
      </c>
      <c r="D17" s="2">
        <f>B17*C17</f>
        <v>0.24</v>
      </c>
      <c r="E17" s="2">
        <f>B17*B17*C17</f>
        <v>0.48</v>
      </c>
    </row>
    <row r="18" spans="1:5" x14ac:dyDescent="0.25">
      <c r="A18" s="20">
        <v>3</v>
      </c>
      <c r="B18" s="24">
        <v>3</v>
      </c>
      <c r="C18" s="20">
        <f>COUNT(A15:A34)/D2</f>
        <v>0.2</v>
      </c>
      <c r="D18" s="2">
        <f t="shared" ref="D18:D22" si="6">B18*C18</f>
        <v>0.60000000000000009</v>
      </c>
      <c r="E18" s="2">
        <f t="shared" ref="E18:E22" si="7">B18*B18*C18</f>
        <v>1.8</v>
      </c>
    </row>
    <row r="19" spans="1:5" x14ac:dyDescent="0.25">
      <c r="A19" s="20">
        <v>3</v>
      </c>
      <c r="B19" s="24">
        <v>4</v>
      </c>
      <c r="C19" s="20">
        <f>COUNT(A36:A63)/D2</f>
        <v>0.28000000000000003</v>
      </c>
      <c r="D19" s="2">
        <f t="shared" si="6"/>
        <v>1.1200000000000001</v>
      </c>
      <c r="E19" s="2">
        <f t="shared" si="7"/>
        <v>4.4800000000000004</v>
      </c>
    </row>
    <row r="20" spans="1:5" x14ac:dyDescent="0.25">
      <c r="A20" s="20">
        <v>3</v>
      </c>
      <c r="B20" s="24">
        <v>5</v>
      </c>
      <c r="C20" s="20">
        <f>COUNT(A64:A82)/D2</f>
        <v>0.19</v>
      </c>
      <c r="D20" s="2">
        <f t="shared" si="6"/>
        <v>0.95</v>
      </c>
      <c r="E20" s="2">
        <f t="shared" si="7"/>
        <v>4.75</v>
      </c>
    </row>
    <row r="21" spans="1:5" x14ac:dyDescent="0.25">
      <c r="A21" s="20">
        <v>3</v>
      </c>
      <c r="B21" s="24">
        <v>6</v>
      </c>
      <c r="C21" s="20">
        <f>COUNT(A83:A93)/D2</f>
        <v>0.11</v>
      </c>
      <c r="D21" s="2">
        <f t="shared" si="6"/>
        <v>0.66</v>
      </c>
      <c r="E21" s="2">
        <f t="shared" si="7"/>
        <v>3.96</v>
      </c>
    </row>
    <row r="22" spans="1:5" x14ac:dyDescent="0.25">
      <c r="A22" s="20">
        <v>3</v>
      </c>
      <c r="B22" s="24">
        <v>7</v>
      </c>
      <c r="C22" s="20">
        <f>COUNT(A94:A102)/D2</f>
        <v>0.09</v>
      </c>
      <c r="D22" s="2">
        <f t="shared" si="6"/>
        <v>0.63</v>
      </c>
      <c r="E22" s="2">
        <f t="shared" si="7"/>
        <v>4.41</v>
      </c>
    </row>
    <row r="23" spans="1:5" x14ac:dyDescent="0.25">
      <c r="A23" s="20">
        <v>3</v>
      </c>
    </row>
    <row r="24" spans="1:5" x14ac:dyDescent="0.25">
      <c r="A24" s="20">
        <v>3</v>
      </c>
      <c r="B24" s="9" t="s">
        <v>23</v>
      </c>
      <c r="C24" s="2">
        <f>SUM(D17:D22)</f>
        <v>4.2</v>
      </c>
    </row>
    <row r="25" spans="1:5" x14ac:dyDescent="0.25">
      <c r="A25" s="20">
        <v>3</v>
      </c>
      <c r="B25" s="5" t="s">
        <v>24</v>
      </c>
      <c r="C25" s="2">
        <f>SUM(E17:E22)</f>
        <v>19.880000000000003</v>
      </c>
    </row>
    <row r="26" spans="1:5" x14ac:dyDescent="0.25">
      <c r="A26" s="20">
        <v>3</v>
      </c>
      <c r="B26" s="5" t="s">
        <v>25</v>
      </c>
      <c r="C26" s="2">
        <f>C25-C24*C24</f>
        <v>2.240000000000002</v>
      </c>
    </row>
    <row r="27" spans="1:5" x14ac:dyDescent="0.25">
      <c r="A27" s="20">
        <v>3</v>
      </c>
      <c r="B27" s="10" t="s">
        <v>26</v>
      </c>
      <c r="C27" s="2">
        <f>SQRT(C26)</f>
        <v>1.4966629547095771</v>
      </c>
    </row>
    <row r="28" spans="1:5" x14ac:dyDescent="0.25">
      <c r="A28" s="20">
        <v>3</v>
      </c>
    </row>
    <row r="29" spans="1:5" x14ac:dyDescent="0.25">
      <c r="A29" s="20">
        <v>3</v>
      </c>
    </row>
    <row r="30" spans="1:5" x14ac:dyDescent="0.25">
      <c r="A30" s="20">
        <v>3</v>
      </c>
    </row>
    <row r="31" spans="1:5" x14ac:dyDescent="0.25">
      <c r="A31" s="20">
        <v>3</v>
      </c>
    </row>
    <row r="32" spans="1:5" x14ac:dyDescent="0.25">
      <c r="A32" s="20">
        <v>3</v>
      </c>
    </row>
    <row r="33" spans="1:1" x14ac:dyDescent="0.25">
      <c r="A33" s="20">
        <v>3</v>
      </c>
    </row>
    <row r="34" spans="1:1" x14ac:dyDescent="0.25">
      <c r="A34" s="20">
        <v>3</v>
      </c>
    </row>
    <row r="35" spans="1:1" x14ac:dyDescent="0.25">
      <c r="A35" s="20">
        <v>4</v>
      </c>
    </row>
    <row r="36" spans="1:1" x14ac:dyDescent="0.25">
      <c r="A36" s="20">
        <v>4</v>
      </c>
    </row>
    <row r="37" spans="1:1" x14ac:dyDescent="0.25">
      <c r="A37" s="20">
        <v>4</v>
      </c>
    </row>
    <row r="38" spans="1:1" x14ac:dyDescent="0.25">
      <c r="A38" s="20">
        <v>4</v>
      </c>
    </row>
    <row r="39" spans="1:1" x14ac:dyDescent="0.25">
      <c r="A39" s="20">
        <v>4</v>
      </c>
    </row>
    <row r="40" spans="1:1" x14ac:dyDescent="0.25">
      <c r="A40" s="20">
        <v>4</v>
      </c>
    </row>
    <row r="41" spans="1:1" x14ac:dyDescent="0.25">
      <c r="A41" s="20">
        <v>4</v>
      </c>
    </row>
    <row r="42" spans="1:1" x14ac:dyDescent="0.25">
      <c r="A42" s="20">
        <v>4</v>
      </c>
    </row>
    <row r="43" spans="1:1" x14ac:dyDescent="0.25">
      <c r="A43" s="20">
        <v>4</v>
      </c>
    </row>
    <row r="44" spans="1:1" x14ac:dyDescent="0.25">
      <c r="A44" s="20">
        <v>4</v>
      </c>
    </row>
    <row r="45" spans="1:1" x14ac:dyDescent="0.25">
      <c r="A45" s="20">
        <v>4</v>
      </c>
    </row>
    <row r="46" spans="1:1" x14ac:dyDescent="0.25">
      <c r="A46" s="20">
        <v>4</v>
      </c>
    </row>
    <row r="47" spans="1:1" x14ac:dyDescent="0.25">
      <c r="A47" s="20">
        <v>4</v>
      </c>
    </row>
    <row r="48" spans="1:1" x14ac:dyDescent="0.25">
      <c r="A48" s="20">
        <v>4</v>
      </c>
    </row>
    <row r="49" spans="1:1" x14ac:dyDescent="0.25">
      <c r="A49" s="20">
        <v>4</v>
      </c>
    </row>
    <row r="50" spans="1:1" x14ac:dyDescent="0.25">
      <c r="A50" s="20">
        <v>4</v>
      </c>
    </row>
    <row r="51" spans="1:1" x14ac:dyDescent="0.25">
      <c r="A51" s="20">
        <v>4</v>
      </c>
    </row>
    <row r="52" spans="1:1" x14ac:dyDescent="0.25">
      <c r="A52" s="20">
        <v>4</v>
      </c>
    </row>
    <row r="53" spans="1:1" x14ac:dyDescent="0.25">
      <c r="A53" s="20">
        <v>4</v>
      </c>
    </row>
    <row r="54" spans="1:1" x14ac:dyDescent="0.25">
      <c r="A54" s="20">
        <v>4</v>
      </c>
    </row>
    <row r="55" spans="1:1" x14ac:dyDescent="0.25">
      <c r="A55" s="20">
        <v>4</v>
      </c>
    </row>
    <row r="56" spans="1:1" x14ac:dyDescent="0.25">
      <c r="A56" s="20">
        <v>4</v>
      </c>
    </row>
    <row r="57" spans="1:1" x14ac:dyDescent="0.25">
      <c r="A57" s="20">
        <v>4</v>
      </c>
    </row>
    <row r="58" spans="1:1" x14ac:dyDescent="0.25">
      <c r="A58" s="20">
        <v>4</v>
      </c>
    </row>
    <row r="59" spans="1:1" x14ac:dyDescent="0.25">
      <c r="A59" s="20">
        <v>4</v>
      </c>
    </row>
    <row r="60" spans="1:1" x14ac:dyDescent="0.25">
      <c r="A60" s="20">
        <v>4</v>
      </c>
    </row>
    <row r="61" spans="1:1" x14ac:dyDescent="0.25">
      <c r="A61" s="20">
        <v>4</v>
      </c>
    </row>
    <row r="62" spans="1:1" x14ac:dyDescent="0.25">
      <c r="A62" s="20">
        <v>4</v>
      </c>
    </row>
    <row r="63" spans="1:1" x14ac:dyDescent="0.25">
      <c r="A63" s="20">
        <v>4</v>
      </c>
    </row>
    <row r="64" spans="1:1" x14ac:dyDescent="0.25">
      <c r="A64" s="20">
        <v>5</v>
      </c>
    </row>
    <row r="65" spans="1:1" x14ac:dyDescent="0.25">
      <c r="A65" s="20">
        <v>5</v>
      </c>
    </row>
    <row r="66" spans="1:1" x14ac:dyDescent="0.25">
      <c r="A66" s="20">
        <v>5</v>
      </c>
    </row>
    <row r="67" spans="1:1" x14ac:dyDescent="0.25">
      <c r="A67" s="20">
        <v>5</v>
      </c>
    </row>
    <row r="68" spans="1:1" x14ac:dyDescent="0.25">
      <c r="A68" s="20">
        <v>5</v>
      </c>
    </row>
    <row r="69" spans="1:1" x14ac:dyDescent="0.25">
      <c r="A69" s="20">
        <v>5</v>
      </c>
    </row>
    <row r="70" spans="1:1" x14ac:dyDescent="0.25">
      <c r="A70" s="20">
        <v>5</v>
      </c>
    </row>
    <row r="71" spans="1:1" x14ac:dyDescent="0.25">
      <c r="A71" s="20">
        <v>5</v>
      </c>
    </row>
    <row r="72" spans="1:1" x14ac:dyDescent="0.25">
      <c r="A72" s="20">
        <v>5</v>
      </c>
    </row>
    <row r="73" spans="1:1" x14ac:dyDescent="0.25">
      <c r="A73" s="20">
        <v>5</v>
      </c>
    </row>
    <row r="74" spans="1:1" x14ac:dyDescent="0.25">
      <c r="A74" s="20">
        <v>5</v>
      </c>
    </row>
    <row r="75" spans="1:1" x14ac:dyDescent="0.25">
      <c r="A75" s="20">
        <v>5</v>
      </c>
    </row>
    <row r="76" spans="1:1" x14ac:dyDescent="0.25">
      <c r="A76" s="20">
        <v>5</v>
      </c>
    </row>
    <row r="77" spans="1:1" x14ac:dyDescent="0.25">
      <c r="A77" s="20">
        <v>5</v>
      </c>
    </row>
    <row r="78" spans="1:1" x14ac:dyDescent="0.25">
      <c r="A78" s="20">
        <v>5</v>
      </c>
    </row>
    <row r="79" spans="1:1" x14ac:dyDescent="0.25">
      <c r="A79" s="20">
        <v>5</v>
      </c>
    </row>
    <row r="80" spans="1:1" x14ac:dyDescent="0.25">
      <c r="A80" s="20">
        <v>5</v>
      </c>
    </row>
    <row r="81" spans="1:1" x14ac:dyDescent="0.25">
      <c r="A81" s="20">
        <v>5</v>
      </c>
    </row>
    <row r="82" spans="1:1" x14ac:dyDescent="0.25">
      <c r="A82" s="20">
        <v>5</v>
      </c>
    </row>
    <row r="83" spans="1:1" x14ac:dyDescent="0.25">
      <c r="A83" s="20">
        <v>6</v>
      </c>
    </row>
    <row r="84" spans="1:1" x14ac:dyDescent="0.25">
      <c r="A84" s="20">
        <v>6</v>
      </c>
    </row>
    <row r="85" spans="1:1" x14ac:dyDescent="0.25">
      <c r="A85" s="20">
        <v>6</v>
      </c>
    </row>
    <row r="86" spans="1:1" x14ac:dyDescent="0.25">
      <c r="A86" s="20">
        <v>6</v>
      </c>
    </row>
    <row r="87" spans="1:1" x14ac:dyDescent="0.25">
      <c r="A87" s="20">
        <v>6</v>
      </c>
    </row>
    <row r="88" spans="1:1" x14ac:dyDescent="0.25">
      <c r="A88" s="20">
        <v>6</v>
      </c>
    </row>
    <row r="89" spans="1:1" x14ac:dyDescent="0.25">
      <c r="A89" s="20">
        <v>6</v>
      </c>
    </row>
    <row r="90" spans="1:1" x14ac:dyDescent="0.25">
      <c r="A90" s="20">
        <v>6</v>
      </c>
    </row>
    <row r="91" spans="1:1" x14ac:dyDescent="0.25">
      <c r="A91" s="20">
        <v>6</v>
      </c>
    </row>
    <row r="92" spans="1:1" x14ac:dyDescent="0.25">
      <c r="A92" s="20">
        <v>6</v>
      </c>
    </row>
    <row r="93" spans="1:1" x14ac:dyDescent="0.25">
      <c r="A93" s="20">
        <v>6</v>
      </c>
    </row>
    <row r="94" spans="1:1" x14ac:dyDescent="0.25">
      <c r="A94" s="20">
        <v>7</v>
      </c>
    </row>
    <row r="95" spans="1:1" x14ac:dyDescent="0.25">
      <c r="A95" s="20">
        <v>7</v>
      </c>
    </row>
    <row r="96" spans="1:1" x14ac:dyDescent="0.25">
      <c r="A96" s="20">
        <v>7</v>
      </c>
    </row>
    <row r="97" spans="1:1" x14ac:dyDescent="0.25">
      <c r="A97" s="20">
        <v>7</v>
      </c>
    </row>
    <row r="98" spans="1:1" x14ac:dyDescent="0.25">
      <c r="A98" s="20">
        <v>7</v>
      </c>
    </row>
    <row r="99" spans="1:1" x14ac:dyDescent="0.25">
      <c r="A99" s="20">
        <v>7</v>
      </c>
    </row>
    <row r="100" spans="1:1" x14ac:dyDescent="0.25">
      <c r="A100" s="20">
        <v>7</v>
      </c>
    </row>
    <row r="101" spans="1:1" x14ac:dyDescent="0.25">
      <c r="A101" s="20">
        <v>7</v>
      </c>
    </row>
    <row r="102" spans="1:1" x14ac:dyDescent="0.25">
      <c r="A102" s="20">
        <v>7</v>
      </c>
    </row>
  </sheetData>
  <sortState ref="A3:A102">
    <sortCondition ref="A3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Задание 1</vt:lpstr>
      <vt:lpstr>Задание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2017-05-03T01:09:35Z</dcterms:modified>
</cp:coreProperties>
</file>