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4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5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activeTab="4"/>
  </bookViews>
  <sheets>
    <sheet name="Задание 1" sheetId="2" r:id="rId1"/>
    <sheet name="Задание 2" sheetId="3" r:id="rId2"/>
    <sheet name="Задание 3" sheetId="4" r:id="rId3"/>
    <sheet name="Задание 4" sheetId="5" r:id="rId4"/>
    <sheet name="Задание 5" sheetId="6" r:id="rId5"/>
  </sheets>
  <externalReferences>
    <externalReference r:id="rId6"/>
  </externalReferences>
  <calcPr calcId="152511"/>
</workbook>
</file>

<file path=xl/calcChain.xml><?xml version="1.0" encoding="utf-8"?>
<calcChain xmlns="http://schemas.openxmlformats.org/spreadsheetml/2006/main">
  <c r="D5" i="6" l="1"/>
  <c r="D4" i="6"/>
  <c r="F2" i="6" s="1"/>
  <c r="D3" i="6"/>
  <c r="D6" i="6" s="1"/>
  <c r="D2" i="6"/>
  <c r="D4" i="5"/>
  <c r="D3" i="5"/>
  <c r="G2" i="5"/>
  <c r="F2" i="5"/>
  <c r="D2" i="5"/>
  <c r="D5" i="5" s="1"/>
  <c r="D3" i="4"/>
  <c r="I2" i="4"/>
  <c r="H2" i="4"/>
  <c r="G3" i="4" s="1"/>
  <c r="G2" i="4"/>
  <c r="D2" i="4"/>
  <c r="D1" i="4"/>
  <c r="D4" i="4" s="1"/>
  <c r="D5" i="4" s="1"/>
  <c r="A10" i="3"/>
  <c r="E6" i="3" s="1"/>
  <c r="D2" i="3"/>
  <c r="D3" i="3" s="1"/>
  <c r="D4" i="3" s="1"/>
  <c r="D5" i="3" s="1"/>
  <c r="D6" i="3" s="1"/>
  <c r="D7" i="3" s="1"/>
  <c r="D4" i="2"/>
  <c r="G3" i="2"/>
  <c r="D3" i="2"/>
  <c r="D2" i="2"/>
  <c r="D5" i="2" s="1"/>
  <c r="D6" i="2" s="1"/>
  <c r="G2" i="6" l="1"/>
  <c r="D6" i="5"/>
  <c r="H2" i="5"/>
  <c r="F3" i="5"/>
  <c r="H3" i="4"/>
  <c r="E4" i="3"/>
  <c r="E5" i="3"/>
  <c r="E3" i="3"/>
  <c r="F3" i="3" s="1"/>
  <c r="E7" i="3"/>
  <c r="E2" i="3"/>
  <c r="F2" i="3" s="1"/>
  <c r="H3" i="2"/>
  <c r="F3" i="6" l="1"/>
  <c r="H2" i="6"/>
  <c r="H3" i="5"/>
  <c r="G3" i="5"/>
  <c r="G4" i="4"/>
  <c r="I3" i="4"/>
  <c r="F5" i="3"/>
  <c r="F6" i="3" s="1"/>
  <c r="F7" i="3" s="1"/>
  <c r="F4" i="3"/>
  <c r="I3" i="2"/>
  <c r="G4" i="2"/>
  <c r="G3" i="6" l="1"/>
  <c r="F4" i="5"/>
  <c r="H4" i="4"/>
  <c r="H4" i="2"/>
  <c r="I4" i="2" s="1"/>
  <c r="F4" i="6" l="1"/>
  <c r="H3" i="6"/>
  <c r="G4" i="5"/>
  <c r="G5" i="4"/>
  <c r="I4" i="4"/>
  <c r="G5" i="2"/>
  <c r="G4" i="6" l="1"/>
  <c r="H4" i="6" s="1"/>
  <c r="F5" i="5"/>
  <c r="H4" i="5"/>
  <c r="H5" i="4"/>
  <c r="I5" i="4" s="1"/>
  <c r="H5" i="2"/>
  <c r="F5" i="6" l="1"/>
  <c r="G5" i="5"/>
  <c r="G6" i="4"/>
  <c r="G6" i="2"/>
  <c r="I5" i="2"/>
  <c r="G5" i="6" l="1"/>
  <c r="F6" i="5"/>
  <c r="H5" i="5"/>
  <c r="I6" i="4"/>
  <c r="H6" i="4"/>
  <c r="H6" i="2"/>
  <c r="F6" i="6" l="1"/>
  <c r="H5" i="6"/>
  <c r="G6" i="5"/>
  <c r="F7" i="5" s="1"/>
  <c r="G7" i="4"/>
  <c r="G7" i="2"/>
  <c r="I6" i="2"/>
  <c r="G6" i="6" l="1"/>
  <c r="I2" i="6" s="1" a="1"/>
  <c r="G7" i="5"/>
  <c r="I2" i="5" s="1" a="1"/>
  <c r="H6" i="5"/>
  <c r="H7" i="4"/>
  <c r="H7" i="2"/>
  <c r="I3" i="6" l="1"/>
  <c r="I6" i="6"/>
  <c r="I2" i="6"/>
  <c r="I5" i="6"/>
  <c r="I4" i="6"/>
  <c r="H6" i="6"/>
  <c r="I6" i="5"/>
  <c r="I2" i="5"/>
  <c r="I7" i="5"/>
  <c r="I3" i="5"/>
  <c r="I5" i="5"/>
  <c r="I4" i="5"/>
  <c r="H7" i="5"/>
  <c r="G8" i="4"/>
  <c r="I7" i="4"/>
  <c r="G8" i="2"/>
  <c r="I7" i="2"/>
  <c r="K5" i="6" l="1"/>
  <c r="J2" i="6"/>
  <c r="K2" i="6"/>
  <c r="L2" i="6" s="1"/>
  <c r="K6" i="6"/>
  <c r="K4" i="6"/>
  <c r="J4" i="6"/>
  <c r="J5" i="6" s="1"/>
  <c r="J6" i="6" s="1"/>
  <c r="K3" i="6"/>
  <c r="J3" i="6"/>
  <c r="K7" i="5"/>
  <c r="K3" i="5"/>
  <c r="K4" i="5"/>
  <c r="J2" i="5"/>
  <c r="J3" i="5" s="1"/>
  <c r="J4" i="5" s="1"/>
  <c r="J5" i="5" s="1"/>
  <c r="J6" i="5" s="1"/>
  <c r="J7" i="5" s="1"/>
  <c r="K2" i="5"/>
  <c r="L2" i="5" s="1"/>
  <c r="K5" i="5"/>
  <c r="K6" i="5"/>
  <c r="H8" i="4"/>
  <c r="G9" i="4" s="1"/>
  <c r="H8" i="2"/>
  <c r="G9" i="2" s="1"/>
  <c r="L3" i="6" l="1"/>
  <c r="L4" i="6" s="1"/>
  <c r="L5" i="6" s="1"/>
  <c r="L6" i="6" s="1"/>
  <c r="L3" i="5"/>
  <c r="L4" i="5" s="1"/>
  <c r="L5" i="5" s="1"/>
  <c r="L6" i="5" s="1"/>
  <c r="L7" i="5" s="1"/>
  <c r="I9" i="4"/>
  <c r="H9" i="4"/>
  <c r="J2" i="4" s="1" a="1"/>
  <c r="I8" i="4"/>
  <c r="H9" i="2"/>
  <c r="G10" i="2" s="1"/>
  <c r="I8" i="2"/>
  <c r="J8" i="4" l="1"/>
  <c r="J4" i="4"/>
  <c r="J7" i="4"/>
  <c r="J3" i="4"/>
  <c r="J6" i="4"/>
  <c r="J2" i="4"/>
  <c r="J9" i="4"/>
  <c r="J5" i="4"/>
  <c r="H10" i="2"/>
  <c r="J3" i="2" s="1" a="1"/>
  <c r="I9" i="2"/>
  <c r="L3" i="4" l="1"/>
  <c r="L9" i="4"/>
  <c r="L7" i="4"/>
  <c r="L2" i="4"/>
  <c r="M2" i="4" s="1"/>
  <c r="K2" i="4"/>
  <c r="K3" i="4" s="1"/>
  <c r="K4" i="4" s="1"/>
  <c r="K5" i="4" s="1"/>
  <c r="K6" i="4" s="1"/>
  <c r="K7" i="4" s="1"/>
  <c r="K8" i="4" s="1"/>
  <c r="K9" i="4" s="1"/>
  <c r="L4" i="4"/>
  <c r="L5" i="4"/>
  <c r="L6" i="4"/>
  <c r="L8" i="4"/>
  <c r="J9" i="2"/>
  <c r="J5" i="2"/>
  <c r="J8" i="2"/>
  <c r="J4" i="2"/>
  <c r="J7" i="2"/>
  <c r="J3" i="2"/>
  <c r="J10" i="2"/>
  <c r="J6" i="2"/>
  <c r="I10" i="2"/>
  <c r="M3" i="4" l="1"/>
  <c r="M4" i="4" s="1"/>
  <c r="M5" i="4" s="1"/>
  <c r="M6" i="4" s="1"/>
  <c r="M7" i="4" s="1"/>
  <c r="M8" i="4" s="1"/>
  <c r="M9" i="4" s="1"/>
  <c r="L4" i="2"/>
  <c r="L10" i="2"/>
  <c r="L8" i="2"/>
  <c r="L6" i="2"/>
  <c r="L3" i="2"/>
  <c r="M3" i="2" s="1"/>
  <c r="K3" i="2"/>
  <c r="K4" i="2" s="1"/>
  <c r="K5" i="2" s="1"/>
  <c r="K6" i="2" s="1"/>
  <c r="K7" i="2" s="1"/>
  <c r="K8" i="2" s="1"/>
  <c r="K9" i="2" s="1"/>
  <c r="K10" i="2" s="1"/>
  <c r="L5" i="2"/>
  <c r="L7" i="2"/>
  <c r="L9" i="2"/>
  <c r="M4" i="2" l="1"/>
  <c r="M5" i="2" s="1"/>
  <c r="M6" i="2" s="1"/>
  <c r="M7" i="2" s="1"/>
  <c r="M8" i="2" s="1"/>
  <c r="M9" i="2" s="1"/>
  <c r="M10" i="2" s="1"/>
</calcChain>
</file>

<file path=xl/sharedStrings.xml><?xml version="1.0" encoding="utf-8"?>
<sst xmlns="http://schemas.openxmlformats.org/spreadsheetml/2006/main" count="60" uniqueCount="29">
  <si>
    <t>Ряд признаков</t>
  </si>
  <si>
    <t>Кол-во элементов</t>
  </si>
  <si>
    <t>Номер промежутка</t>
  </si>
  <si>
    <t>Начало промежутка</t>
  </si>
  <si>
    <t>Конец промежутка</t>
  </si>
  <si>
    <t>Середина промежутка</t>
  </si>
  <si>
    <t>Абсолютная частота</t>
  </si>
  <si>
    <t>Абсолютная нак.</t>
  </si>
  <si>
    <t>Относительная частота</t>
  </si>
  <si>
    <t>Относительная нак.</t>
  </si>
  <si>
    <t>Минимальный элемент</t>
  </si>
  <si>
    <t>Максимальный элемент</t>
  </si>
  <si>
    <t>Число промежутков</t>
  </si>
  <si>
    <t>Шаг</t>
  </si>
  <si>
    <t>Варианты</t>
  </si>
  <si>
    <t>Относительная</t>
  </si>
  <si>
    <t>Кол-во</t>
  </si>
  <si>
    <t>Начало интервала</t>
  </si>
  <si>
    <t>Конец интервала</t>
  </si>
  <si>
    <t>Середина</t>
  </si>
  <si>
    <t>Абс. Частота</t>
  </si>
  <si>
    <t>Накопленная абс. частота</t>
  </si>
  <si>
    <t>Отн. Частота</t>
  </si>
  <si>
    <t>Накопленная отн. частота</t>
  </si>
  <si>
    <t>Кол-во вариантов</t>
  </si>
  <si>
    <t>Макс. Элемент</t>
  </si>
  <si>
    <t>Мин. Элемент</t>
  </si>
  <si>
    <t>k</t>
  </si>
  <si>
    <t>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</si>
</sst>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Courier New"/>
      <family val="3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Border="1"/>
    <xf numFmtId="0" fontId="0" fillId="0" borderId="0" xfId="0" applyBorder="1" applyAlignment="1">
      <alignment horizontal="center" vertical="center"/>
    </xf>
    <xf numFmtId="10" fontId="0" fillId="0" borderId="0" xfId="0" applyNumberFormat="1" applyBorder="1" applyAlignment="1">
      <alignment horizontal="center" vertical="center"/>
    </xf>
    <xf numFmtId="10" fontId="0" fillId="0" borderId="0" xfId="0" applyNumberFormat="1" applyBorder="1"/>
    <xf numFmtId="0" fontId="1" fillId="0" borderId="0" xfId="0" applyFont="1" applyAlignment="1">
      <alignment vertical="center"/>
    </xf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2" fontId="0" fillId="0" borderId="0" xfId="0" applyNumberFormat="1" applyFill="1" applyBorder="1" applyAlignment="1">
      <alignment horizontal="center"/>
    </xf>
    <xf numFmtId="0" fontId="3" fillId="2" borderId="1" xfId="0" applyFont="1" applyFill="1" applyBorder="1" applyAlignment="1">
      <alignment vertical="center"/>
    </xf>
    <xf numFmtId="0" fontId="0" fillId="2" borderId="1" xfId="0" applyFill="1" applyBorder="1"/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2" fontId="0" fillId="2" borderId="3" xfId="0" applyNumberFormat="1" applyFill="1" applyBorder="1" applyAlignment="1">
      <alignment horizontal="center" vertical="center"/>
    </xf>
    <xf numFmtId="2" fontId="0" fillId="2" borderId="1" xfId="0" applyNumberFormat="1" applyFill="1" applyBorder="1"/>
    <xf numFmtId="2" fontId="0" fillId="2" borderId="1" xfId="0" applyNumberFormat="1" applyFill="1" applyBorder="1" applyAlignment="1">
      <alignment horizontal="center" vertical="center"/>
    </xf>
    <xf numFmtId="0" fontId="2" fillId="3" borderId="1" xfId="0" applyFont="1" applyFill="1" applyBorder="1"/>
    <xf numFmtId="0" fontId="2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0" fillId="2" borderId="0" xfId="0" applyFill="1"/>
    <xf numFmtId="0" fontId="0" fillId="2" borderId="1" xfId="0" applyFill="1" applyBorder="1" applyAlignment="1">
      <alignment horizontal="right"/>
    </xf>
    <xf numFmtId="0" fontId="2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2" fontId="0" fillId="2" borderId="1" xfId="0" applyNumberForma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ru-RU"/>
              <a:t>Гистограмма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ru-RU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'[1]Задание 1'!$I$4:$I$11</c:f>
              <c:strCache>
                <c:ptCount val="1"/>
                <c:pt idx="0">
                  <c:v>96,96875 102,70625 108,44375 114,18125 119,91875 125,65625 131,39375 137,13125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'[1]Задание 1'!$L$4:$L$11</c:f>
              <c:numCache>
                <c:formatCode>General</c:formatCode>
                <c:ptCount val="8"/>
                <c:pt idx="0">
                  <c:v>3.0612244897959183E-2</c:v>
                </c:pt>
                <c:pt idx="1">
                  <c:v>4.0816326530612242E-2</c:v>
                </c:pt>
                <c:pt idx="2">
                  <c:v>0.11224489795918367</c:v>
                </c:pt>
                <c:pt idx="3">
                  <c:v>0.19387755102040816</c:v>
                </c:pt>
                <c:pt idx="4">
                  <c:v>0.24489795918367346</c:v>
                </c:pt>
                <c:pt idx="5">
                  <c:v>0.22448979591836735</c:v>
                </c:pt>
                <c:pt idx="6">
                  <c:v>0.11224489795918367</c:v>
                </c:pt>
                <c:pt idx="7">
                  <c:v>4.0816326530612242E-2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99"/>
        <c:axId val="309464312"/>
        <c:axId val="309463528"/>
      </c:barChart>
      <c:catAx>
        <c:axId val="30946431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09463528"/>
        <c:crosses val="autoZero"/>
        <c:auto val="1"/>
        <c:lblAlgn val="ctr"/>
        <c:lblOffset val="100"/>
        <c:noMultiLvlLbl val="0"/>
      </c:catAx>
      <c:valAx>
        <c:axId val="3094635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09464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Полигон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'[1]Задание 3'!$I$3:$I$10</c:f>
              <c:strCache>
                <c:ptCount val="1"/>
                <c:pt idx="0">
                  <c:v>0,317789531 0,525401112 0,733012693 0,940624274 1,148235856 1,355847437 1,563459018 1,771070599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yVal>
            <c:numRef>
              <c:f>'[1]Задание 3'!$J$3:$J$10</c:f>
              <c:numCache>
                <c:formatCode>General</c:formatCode>
                <c:ptCount val="8"/>
                <c:pt idx="0">
                  <c:v>4</c:v>
                </c:pt>
                <c:pt idx="1">
                  <c:v>10</c:v>
                </c:pt>
                <c:pt idx="2">
                  <c:v>24</c:v>
                </c:pt>
                <c:pt idx="3">
                  <c:v>22</c:v>
                </c:pt>
                <c:pt idx="4">
                  <c:v>23</c:v>
                </c:pt>
                <c:pt idx="5">
                  <c:v>13</c:v>
                </c:pt>
                <c:pt idx="6">
                  <c:v>1</c:v>
                </c:pt>
                <c:pt idx="7">
                  <c:v>0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11419352"/>
        <c:axId val="311412296"/>
      </c:scatterChart>
      <c:valAx>
        <c:axId val="31141935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11412296"/>
        <c:crosses val="autoZero"/>
        <c:crossBetween val="midCat"/>
      </c:valAx>
      <c:valAx>
        <c:axId val="311412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114193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ru-RU"/>
              <a:t>Гистограмма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ru-RU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'[1]Задание 4'!$H$3:$H$8</c:f>
              <c:strCache>
                <c:ptCount val="1"/>
                <c:pt idx="0">
                  <c:v>2,25 2,75 3,25 3,75 4,25 4,75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'[1]Задание 4'!$I$3:$I$8</c:f>
              <c:numCache>
                <c:formatCode>General</c:formatCode>
                <c:ptCount val="6"/>
                <c:pt idx="0">
                  <c:v>6</c:v>
                </c:pt>
                <c:pt idx="1">
                  <c:v>11</c:v>
                </c:pt>
                <c:pt idx="2">
                  <c:v>0</c:v>
                </c:pt>
                <c:pt idx="3">
                  <c:v>9</c:v>
                </c:pt>
                <c:pt idx="4">
                  <c:v>0</c:v>
                </c:pt>
                <c:pt idx="5">
                  <c:v>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99"/>
        <c:axId val="311414648"/>
        <c:axId val="311418960"/>
      </c:barChart>
      <c:catAx>
        <c:axId val="31141464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11418960"/>
        <c:crosses val="autoZero"/>
        <c:auto val="1"/>
        <c:lblAlgn val="ctr"/>
        <c:lblOffset val="100"/>
        <c:noMultiLvlLbl val="0"/>
      </c:catAx>
      <c:valAx>
        <c:axId val="311418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11414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ru-RU"/>
              <a:t>Кумулянта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ru-R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'[1]Задание 4'!$A$4:$A$34</c:f>
              <c:strCache>
                <c:ptCount val="1"/>
                <c:pt idx="0">
                  <c:v>2 2 2 2 2 2 3 3 3 3 3 3 3 3 3 3 3 4 4 4 4 4 4 4 4 4 5 5 5 5</c:v>
                </c:pt>
              </c:strCache>
            </c:strRef>
          </c:tx>
          <c:spPr>
            <a:ln w="3810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'[1]Задание 4'!$L$3:$L$8</c:f>
              <c:numCache>
                <c:formatCode>General</c:formatCode>
                <c:ptCount val="6"/>
                <c:pt idx="0">
                  <c:v>0.2</c:v>
                </c:pt>
                <c:pt idx="1">
                  <c:v>0.56666666666666665</c:v>
                </c:pt>
                <c:pt idx="2">
                  <c:v>0.56666666666666665</c:v>
                </c:pt>
                <c:pt idx="3">
                  <c:v>0.8666666666666667</c:v>
                </c:pt>
                <c:pt idx="4">
                  <c:v>0.8666666666666667</c:v>
                </c:pt>
                <c:pt idx="5">
                  <c:v>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1415824"/>
        <c:axId val="311416216"/>
      </c:lineChart>
      <c:catAx>
        <c:axId val="31141582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11416216"/>
        <c:crosses val="autoZero"/>
        <c:auto val="1"/>
        <c:lblAlgn val="ctr"/>
        <c:lblOffset val="100"/>
        <c:noMultiLvlLbl val="0"/>
      </c:catAx>
      <c:valAx>
        <c:axId val="311416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11415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ru-RU"/>
              <a:t>Эмпирическая функция распределения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ru-R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'[1]Задание 4'!$A$4:$A$34</c:f>
              <c:strCache>
                <c:ptCount val="1"/>
                <c:pt idx="0">
                  <c:v>2 2 2 2 2 2 3 3 3 3 3 3 3 3 3 3 3 4 4 4 4 4 4 4 4 4 5 5 5 5</c:v>
                </c:pt>
              </c:strCache>
            </c:strRef>
          </c:tx>
          <c:spPr>
            <a:ln w="3810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'[1]Задание 4'!$J$3:$J$7</c:f>
              <c:numCache>
                <c:formatCode>General</c:formatCode>
                <c:ptCount val="5"/>
                <c:pt idx="0">
                  <c:v>6</c:v>
                </c:pt>
                <c:pt idx="1">
                  <c:v>17</c:v>
                </c:pt>
                <c:pt idx="2">
                  <c:v>17</c:v>
                </c:pt>
                <c:pt idx="3">
                  <c:v>26</c:v>
                </c:pt>
                <c:pt idx="4">
                  <c:v>26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1415432"/>
        <c:axId val="311413080"/>
      </c:lineChart>
      <c:catAx>
        <c:axId val="31141543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11413080"/>
        <c:crosses val="autoZero"/>
        <c:auto val="1"/>
        <c:lblAlgn val="ctr"/>
        <c:lblOffset val="100"/>
        <c:noMultiLvlLbl val="0"/>
      </c:catAx>
      <c:valAx>
        <c:axId val="311413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11415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cap="none" spc="5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ru-RU"/>
              <a:t>Полигон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cap="none" spc="5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ru-RU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'[1]Задание 4'!$H$3:$H$7</c:f>
              <c:strCache>
                <c:ptCount val="1"/>
                <c:pt idx="0">
                  <c:v>2,25 2,75 3,25 3,75 4,25</c:v>
                </c:pt>
              </c:strCache>
            </c:strRef>
          </c:tx>
          <c:spPr>
            <a:ln w="19050" cap="rnd">
              <a:solidFill>
                <a:schemeClr val="accent4">
                  <a:alpha val="60000"/>
                </a:schemeClr>
              </a:solidFill>
              <a:round/>
            </a:ln>
            <a:effectLst/>
          </c:spPr>
          <c:marker>
            <c:symbol val="none"/>
          </c:marker>
          <c:yVal>
            <c:numRef>
              <c:f>'[1]Задание 4'!$I$3:$I$7</c:f>
              <c:numCache>
                <c:formatCode>General</c:formatCode>
                <c:ptCount val="5"/>
                <c:pt idx="0">
                  <c:v>6</c:v>
                </c:pt>
                <c:pt idx="1">
                  <c:v>11</c:v>
                </c:pt>
                <c:pt idx="2">
                  <c:v>0</c:v>
                </c:pt>
                <c:pt idx="3">
                  <c:v>9</c:v>
                </c:pt>
                <c:pt idx="4">
                  <c:v>0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11412688"/>
        <c:axId val="311418568"/>
      </c:scatterChart>
      <c:valAx>
        <c:axId val="3114126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>
            <a:solidFill>
              <a:schemeClr val="tx1">
                <a:lumMod val="25000"/>
                <a:lumOff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11418568"/>
        <c:crosses val="autoZero"/>
        <c:crossBetween val="midCat"/>
      </c:valAx>
      <c:valAx>
        <c:axId val="3114185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1">
                <a:lumMod val="25000"/>
                <a:lumOff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1141268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ru-RU"/>
              <a:t>Гистограмма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ru-RU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'[1]Задание 5'!$A$4:$A$33</c:f>
              <c:strCache>
                <c:ptCount val="1"/>
                <c:pt idx="0">
                  <c:v>18 10 17 13 15 15 14 17 20 19 15 15 14 13 16 16 12 11 13 14 19 20 15 16 15 16 14 16 13 12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'[1]Задание 5'!$I$3:$I$7</c:f>
              <c:numCache>
                <c:formatCode>General</c:formatCode>
                <c:ptCount val="5"/>
                <c:pt idx="0">
                  <c:v>4</c:v>
                </c:pt>
                <c:pt idx="1">
                  <c:v>8</c:v>
                </c:pt>
                <c:pt idx="2">
                  <c:v>11</c:v>
                </c:pt>
                <c:pt idx="3">
                  <c:v>3</c:v>
                </c:pt>
                <c:pt idx="4">
                  <c:v>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99"/>
        <c:axId val="311414256"/>
        <c:axId val="311413864"/>
      </c:barChart>
      <c:catAx>
        <c:axId val="31141425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11413864"/>
        <c:crosses val="autoZero"/>
        <c:auto val="1"/>
        <c:lblAlgn val="ctr"/>
        <c:lblOffset val="100"/>
        <c:noMultiLvlLbl val="0"/>
      </c:catAx>
      <c:valAx>
        <c:axId val="311413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11414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Эмпирическая функция распределения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'[1]Задание 5'!$A$4:$A$33</c:f>
              <c:strCache>
                <c:ptCount val="1"/>
                <c:pt idx="0">
                  <c:v>18 10 17 13 15 15 14 17 20 19 15 15 14 13 16 16 12 11 13 14 19 20 15 16 15 16 14 16 13 12</c:v>
                </c:pt>
              </c:strCache>
            </c:strRef>
          </c:tx>
          <c:spPr>
            <a:ln w="38100" cap="flat" cmpd="dbl" algn="ctr">
              <a:solidFill>
                <a:schemeClr val="accent4"/>
              </a:solidFill>
              <a:miter lim="800000"/>
            </a:ln>
            <a:effectLst/>
          </c:spPr>
          <c:marker>
            <c:symbol val="none"/>
          </c:marker>
          <c:val>
            <c:numRef>
              <c:f>'[1]Задание 5'!$L$3:$L$7</c:f>
              <c:numCache>
                <c:formatCode>General</c:formatCode>
                <c:ptCount val="5"/>
                <c:pt idx="0">
                  <c:v>0.13333333333333333</c:v>
                </c:pt>
                <c:pt idx="1">
                  <c:v>0.4</c:v>
                </c:pt>
                <c:pt idx="2">
                  <c:v>0.76666666666666661</c:v>
                </c:pt>
                <c:pt idx="3">
                  <c:v>0.86666666666666659</c:v>
                </c:pt>
                <c:pt idx="4">
                  <c:v>0.99999999999999989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1417784"/>
        <c:axId val="311418176"/>
      </c:lineChart>
      <c:catAx>
        <c:axId val="3114177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  <a:alpha val="32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3175" cap="flat" cmpd="sng" algn="ctr">
            <a:solidFill>
              <a:schemeClr val="tx1">
                <a:lumMod val="15000"/>
                <a:lumOff val="85000"/>
              </a:schemeClr>
            </a:solidFill>
            <a:round/>
            <a:tailEnd type="none" w="med" len="lg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11418176"/>
        <c:crosses val="autoZero"/>
        <c:auto val="1"/>
        <c:lblAlgn val="ctr"/>
        <c:lblOffset val="100"/>
        <c:noMultiLvlLbl val="0"/>
      </c:catAx>
      <c:valAx>
        <c:axId val="311418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  <a:alpha val="32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tx1">
                <a:lumMod val="15000"/>
                <a:lumOff val="85000"/>
              </a:schemeClr>
            </a:solidFill>
            <a:round/>
            <a:tailEnd type="none" w="med" len="lg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11417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ru-RU"/>
              <a:t>Кумулянта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7.6824146981627303E-2"/>
          <c:y val="0.1745771144278607"/>
          <c:w val="0.88791944276196244"/>
          <c:h val="0.70005836956947542"/>
        </c:manualLayout>
      </c:layout>
      <c:lineChart>
        <c:grouping val="standard"/>
        <c:varyColors val="0"/>
        <c:ser>
          <c:idx val="0"/>
          <c:order val="0"/>
          <c:tx>
            <c:strRef>
              <c:f>'[1]Задание 5'!$A$4:$A$33</c:f>
              <c:strCache>
                <c:ptCount val="1"/>
                <c:pt idx="0">
                  <c:v>18 10 17 13 15 15 14 17 20 19 15 15 14 13 16 16 12 11 13 14 19 20 15 16 15 16 14 16 13 12</c:v>
                </c:pt>
              </c:strCache>
            </c:strRef>
          </c:tx>
          <c:spPr>
            <a:ln w="3810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'[1]Задание 5'!$J$3:$J$7</c:f>
              <c:numCache>
                <c:formatCode>General</c:formatCode>
                <c:ptCount val="5"/>
                <c:pt idx="0">
                  <c:v>4</c:v>
                </c:pt>
                <c:pt idx="1">
                  <c:v>12</c:v>
                </c:pt>
                <c:pt idx="2">
                  <c:v>23</c:v>
                </c:pt>
                <c:pt idx="3">
                  <c:v>26</c:v>
                </c:pt>
                <c:pt idx="4">
                  <c:v>30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1886144"/>
        <c:axId val="311882224"/>
      </c:lineChart>
      <c:catAx>
        <c:axId val="31188614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11882224"/>
        <c:crosses val="autoZero"/>
        <c:auto val="1"/>
        <c:lblAlgn val="ctr"/>
        <c:lblOffset val="100"/>
        <c:noMultiLvlLbl val="0"/>
      </c:catAx>
      <c:valAx>
        <c:axId val="311882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11886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/>
              <a:t>Полигон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'[1]Задание 5'!$H$3:$H$7</c:f>
              <c:strCache>
                <c:ptCount val="1"/>
                <c:pt idx="0">
                  <c:v>11 13 15 17 19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yVal>
            <c:numRef>
              <c:f>'[1]Задание 5'!$I$3:$I$7</c:f>
              <c:numCache>
                <c:formatCode>General</c:formatCode>
                <c:ptCount val="5"/>
                <c:pt idx="0">
                  <c:v>4</c:v>
                </c:pt>
                <c:pt idx="1">
                  <c:v>8</c:v>
                </c:pt>
                <c:pt idx="2">
                  <c:v>11</c:v>
                </c:pt>
                <c:pt idx="3">
                  <c:v>3</c:v>
                </c:pt>
                <c:pt idx="4">
                  <c:v>4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11880264"/>
        <c:axId val="311880656"/>
      </c:scatterChart>
      <c:valAx>
        <c:axId val="3118802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11880656"/>
        <c:crosses val="autoZero"/>
        <c:crossBetween val="midCat"/>
      </c:valAx>
      <c:valAx>
        <c:axId val="3118806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1188026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ru-RU"/>
              <a:t>Кумулянта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7.8762461030399369E-2"/>
          <c:y val="8.521804063696331E-2"/>
          <c:w val="0.91028292238118125"/>
          <c:h val="0.81710046108224144"/>
        </c:manualLayout>
      </c:layout>
      <c:lineChart>
        <c:grouping val="standard"/>
        <c:varyColors val="0"/>
        <c:ser>
          <c:idx val="0"/>
          <c:order val="0"/>
          <c:tx>
            <c:strRef>
              <c:f>'[1]Задание 1'!$I$4:$I$11</c:f>
              <c:strCache>
                <c:ptCount val="1"/>
                <c:pt idx="0">
                  <c:v>96,96875 102,70625 108,44375 114,18125 119,91875 125,65625 131,39375 137,13125</c:v>
                </c:pt>
              </c:strCache>
            </c:strRef>
          </c:tx>
          <c:spPr>
            <a:ln w="3810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'[1]Задание 1'!$K$4:$K$11</c:f>
              <c:numCache>
                <c:formatCode>General</c:formatCode>
                <c:ptCount val="8"/>
                <c:pt idx="0">
                  <c:v>3</c:v>
                </c:pt>
                <c:pt idx="1">
                  <c:v>7</c:v>
                </c:pt>
                <c:pt idx="2">
                  <c:v>18</c:v>
                </c:pt>
                <c:pt idx="3">
                  <c:v>37</c:v>
                </c:pt>
                <c:pt idx="4">
                  <c:v>61</c:v>
                </c:pt>
                <c:pt idx="5">
                  <c:v>83</c:v>
                </c:pt>
                <c:pt idx="6">
                  <c:v>94</c:v>
                </c:pt>
                <c:pt idx="7">
                  <c:v>98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9465096"/>
        <c:axId val="309465488"/>
      </c:lineChart>
      <c:catAx>
        <c:axId val="30946509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09465488"/>
        <c:crosses val="autoZero"/>
        <c:auto val="1"/>
        <c:lblAlgn val="ctr"/>
        <c:lblOffset val="100"/>
        <c:noMultiLvlLbl val="0"/>
      </c:catAx>
      <c:valAx>
        <c:axId val="3094654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09465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ru-RU"/>
              <a:t>Эмпирическая функция распределения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ru-R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'[1]Задание 1'!$I$4:$I$11</c:f>
              <c:strCache>
                <c:ptCount val="1"/>
                <c:pt idx="0">
                  <c:v>96,96875 102,70625 108,44375 114,18125 119,91875 125,65625 131,39375 137,13125</c:v>
                </c:pt>
              </c:strCache>
            </c:strRef>
          </c:tx>
          <c:spPr>
            <a:ln w="3810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'[1]Задание 1'!$M$4:$M$11</c:f>
              <c:numCache>
                <c:formatCode>General</c:formatCode>
                <c:ptCount val="8"/>
                <c:pt idx="0">
                  <c:v>3.0612244897959183E-2</c:v>
                </c:pt>
                <c:pt idx="1">
                  <c:v>7.1428571428571425E-2</c:v>
                </c:pt>
                <c:pt idx="2">
                  <c:v>0.18367346938775508</c:v>
                </c:pt>
                <c:pt idx="3">
                  <c:v>0.37755102040816324</c:v>
                </c:pt>
                <c:pt idx="4">
                  <c:v>0.62244897959183665</c:v>
                </c:pt>
                <c:pt idx="5">
                  <c:v>0.84693877551020402</c:v>
                </c:pt>
                <c:pt idx="6">
                  <c:v>0.95918367346938771</c:v>
                </c:pt>
                <c:pt idx="7">
                  <c:v>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9466272"/>
        <c:axId val="309727224"/>
      </c:lineChart>
      <c:catAx>
        <c:axId val="30946627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09727224"/>
        <c:crosses val="autoZero"/>
        <c:auto val="1"/>
        <c:lblAlgn val="ctr"/>
        <c:lblOffset val="100"/>
        <c:noMultiLvlLbl val="0"/>
      </c:catAx>
      <c:valAx>
        <c:axId val="309727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094662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ru-RU"/>
              <a:t>Гистограмма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ru-RU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'[1]Задание 2'!$A$2:$A$7</c:f>
              <c:strCache>
                <c:ptCount val="1"/>
                <c:pt idx="0">
                  <c:v>1 2 3 4 5 6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'[1]Задание 2'!$C$2:$C$7</c:f>
              <c:numCache>
                <c:formatCode>General</c:formatCode>
                <c:ptCount val="6"/>
                <c:pt idx="0">
                  <c:v>2</c:v>
                </c:pt>
                <c:pt idx="1">
                  <c:v>3</c:v>
                </c:pt>
                <c:pt idx="2">
                  <c:v>6</c:v>
                </c:pt>
                <c:pt idx="3">
                  <c:v>8</c:v>
                </c:pt>
                <c:pt idx="4">
                  <c:v>22</c:v>
                </c:pt>
                <c:pt idx="5">
                  <c:v>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99"/>
        <c:axId val="309728792"/>
        <c:axId val="309724480"/>
      </c:barChart>
      <c:catAx>
        <c:axId val="30972879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09724480"/>
        <c:crosses val="autoZero"/>
        <c:auto val="1"/>
        <c:lblAlgn val="ctr"/>
        <c:lblOffset val="100"/>
        <c:noMultiLvlLbl val="0"/>
      </c:catAx>
      <c:valAx>
        <c:axId val="309724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09728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ru-RU"/>
              <a:t>Кумулянта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ru-R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'[1]Задание 2'!$A$2:$A$7</c:f>
              <c:strCache>
                <c:ptCount val="1"/>
                <c:pt idx="0">
                  <c:v>1 2 3 4 5 6</c:v>
                </c:pt>
              </c:strCache>
            </c:strRef>
          </c:tx>
          <c:spPr>
            <a:ln w="3810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'[1]Задание 2'!$D$2:$D$7</c:f>
              <c:numCache>
                <c:formatCode>General</c:formatCode>
                <c:ptCount val="6"/>
                <c:pt idx="0">
                  <c:v>2</c:v>
                </c:pt>
                <c:pt idx="1">
                  <c:v>5</c:v>
                </c:pt>
                <c:pt idx="2">
                  <c:v>11</c:v>
                </c:pt>
                <c:pt idx="3">
                  <c:v>19</c:v>
                </c:pt>
                <c:pt idx="4">
                  <c:v>41</c:v>
                </c:pt>
                <c:pt idx="5">
                  <c:v>50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9724088"/>
        <c:axId val="309727616"/>
      </c:lineChart>
      <c:catAx>
        <c:axId val="30972408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09727616"/>
        <c:crosses val="autoZero"/>
        <c:auto val="1"/>
        <c:lblAlgn val="ctr"/>
        <c:lblOffset val="100"/>
        <c:noMultiLvlLbl val="0"/>
      </c:catAx>
      <c:valAx>
        <c:axId val="309727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09724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ru-RU"/>
              <a:t>Эмпирическая функция распределения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ru-R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'[1]Задание 2'!$A$2:$A$7</c:f>
              <c:strCache>
                <c:ptCount val="1"/>
                <c:pt idx="0">
                  <c:v>1 2 3 4 5 6</c:v>
                </c:pt>
              </c:strCache>
            </c:strRef>
          </c:tx>
          <c:spPr>
            <a:ln w="3810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'[1]Задание 2'!$F$2:$F$7</c:f>
              <c:numCache>
                <c:formatCode>General</c:formatCode>
                <c:ptCount val="6"/>
                <c:pt idx="0">
                  <c:v>0.33333333333333331</c:v>
                </c:pt>
                <c:pt idx="1">
                  <c:v>0.83333333333333326</c:v>
                </c:pt>
                <c:pt idx="2">
                  <c:v>1.8333333333333333</c:v>
                </c:pt>
                <c:pt idx="3">
                  <c:v>3.1666666666666665</c:v>
                </c:pt>
                <c:pt idx="4">
                  <c:v>6.833333333333333</c:v>
                </c:pt>
                <c:pt idx="5">
                  <c:v>8.3333333333333321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9728008"/>
        <c:axId val="309724872"/>
      </c:lineChart>
      <c:catAx>
        <c:axId val="30972800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09724872"/>
        <c:crosses val="autoZero"/>
        <c:auto val="1"/>
        <c:lblAlgn val="ctr"/>
        <c:lblOffset val="100"/>
        <c:noMultiLvlLbl val="0"/>
      </c:catAx>
      <c:valAx>
        <c:axId val="309724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09728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ru-RU"/>
              <a:t>Гистограмма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ru-RU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'[1]Задание 3'!$I$3:$I$10</c:f>
              <c:strCache>
                <c:ptCount val="1"/>
                <c:pt idx="0">
                  <c:v>0,317789531 0,525401112 0,733012693 0,940624274 1,148235856 1,355847437 1,563459018 1,771070599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'[1]Задание 3'!$J$3:$J$10</c:f>
              <c:numCache>
                <c:formatCode>General</c:formatCode>
                <c:ptCount val="8"/>
                <c:pt idx="0">
                  <c:v>4</c:v>
                </c:pt>
                <c:pt idx="1">
                  <c:v>10</c:v>
                </c:pt>
                <c:pt idx="2">
                  <c:v>24</c:v>
                </c:pt>
                <c:pt idx="3">
                  <c:v>22</c:v>
                </c:pt>
                <c:pt idx="4">
                  <c:v>23</c:v>
                </c:pt>
                <c:pt idx="5">
                  <c:v>13</c:v>
                </c:pt>
                <c:pt idx="6">
                  <c:v>1</c:v>
                </c:pt>
                <c:pt idx="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99"/>
        <c:axId val="309721736"/>
        <c:axId val="309729184"/>
      </c:barChart>
      <c:catAx>
        <c:axId val="30972173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09729184"/>
        <c:crosses val="autoZero"/>
        <c:auto val="1"/>
        <c:lblAlgn val="ctr"/>
        <c:lblOffset val="100"/>
        <c:noMultiLvlLbl val="0"/>
      </c:catAx>
      <c:valAx>
        <c:axId val="309729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09721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ru-RU"/>
              <a:t>Кумулянта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ru-R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'[1]Задание 3'!$I$3:$I$10</c:f>
              <c:strCache>
                <c:ptCount val="1"/>
                <c:pt idx="0">
                  <c:v>0,317789531 0,525401112 0,733012693 0,940624274 1,148235856 1,355847437 1,563459018 1,771070599</c:v>
                </c:pt>
              </c:strCache>
            </c:strRef>
          </c:tx>
          <c:spPr>
            <a:ln w="3810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'[1]Задание 3'!$K$3:$K$10</c:f>
              <c:numCache>
                <c:formatCode>General</c:formatCode>
                <c:ptCount val="8"/>
                <c:pt idx="0">
                  <c:v>4</c:v>
                </c:pt>
                <c:pt idx="1">
                  <c:v>14</c:v>
                </c:pt>
                <c:pt idx="2">
                  <c:v>38</c:v>
                </c:pt>
                <c:pt idx="3">
                  <c:v>60</c:v>
                </c:pt>
                <c:pt idx="4">
                  <c:v>83</c:v>
                </c:pt>
                <c:pt idx="5">
                  <c:v>96</c:v>
                </c:pt>
                <c:pt idx="6">
                  <c:v>97</c:v>
                </c:pt>
                <c:pt idx="7">
                  <c:v>97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9722912"/>
        <c:axId val="309725264"/>
      </c:lineChart>
      <c:catAx>
        <c:axId val="30972291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09725264"/>
        <c:crosses val="autoZero"/>
        <c:auto val="1"/>
        <c:lblAlgn val="ctr"/>
        <c:lblOffset val="100"/>
        <c:noMultiLvlLbl val="0"/>
      </c:catAx>
      <c:valAx>
        <c:axId val="3097252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09722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ru-RU"/>
              <a:t>Эмпирическая функция распределения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ru-R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'[1]Задание 3'!$I$3:$I$11</c:f>
              <c:strCache>
                <c:ptCount val="1"/>
                <c:pt idx="0">
                  <c:v>0,317789531 0,525401112 0,733012693 0,940624274 1,148235856 1,355847437 1,563459018 1,771070599</c:v>
                </c:pt>
              </c:strCache>
            </c:strRef>
          </c:tx>
          <c:spPr>
            <a:ln w="3810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'[1]Задание 3'!$M$3:$M$10</c:f>
              <c:numCache>
                <c:formatCode>General</c:formatCode>
                <c:ptCount val="8"/>
                <c:pt idx="0">
                  <c:v>18.693009104336618</c:v>
                </c:pt>
                <c:pt idx="1">
                  <c:v>65.425531865178158</c:v>
                </c:pt>
                <c:pt idx="2">
                  <c:v>177.58358649119788</c:v>
                </c:pt>
                <c:pt idx="3">
                  <c:v>280.39513656504926</c:v>
                </c:pt>
                <c:pt idx="4">
                  <c:v>387.87993891498479</c:v>
                </c:pt>
                <c:pt idx="5">
                  <c:v>448.63221850407882</c:v>
                </c:pt>
                <c:pt idx="6">
                  <c:v>453.30547078016298</c:v>
                </c:pt>
                <c:pt idx="7">
                  <c:v>453.30547078016298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9725656"/>
        <c:axId val="309726048"/>
      </c:lineChart>
      <c:catAx>
        <c:axId val="30972565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09726048"/>
        <c:crosses val="autoZero"/>
        <c:auto val="1"/>
        <c:lblAlgn val="ctr"/>
        <c:lblOffset val="100"/>
        <c:noMultiLvlLbl val="0"/>
      </c:catAx>
      <c:valAx>
        <c:axId val="309726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309725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12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13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14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15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16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17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18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2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3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4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5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6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7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8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9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style1.xml><?xml version="1.0" encoding="utf-8"?>
<cs:chartStyle xmlns:cs="http://schemas.microsoft.com/office/drawing/2012/chartStyle" xmlns:a="http://schemas.openxmlformats.org/drawingml/2006/main" id="21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1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3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23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24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>
        <a:solidFill>
          <a:schemeClr val="tx1">
            <a:lumMod val="15000"/>
            <a:lumOff val="85000"/>
          </a:schemeClr>
        </a:solidFill>
      </a:ln>
    </cs:spPr>
    <cs:defRPr sz="900" kern="1200" cap="none" spc="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>
            <a:alpha val="60000"/>
          </a:schemeClr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38100">
        <a:solidFill>
          <a:schemeClr val="phClr">
            <a:alpha val="60000"/>
          </a:schemeClr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 baseline="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>
        <a:solidFill>
          <a:schemeClr val="tx1">
            <a:lumMod val="15000"/>
            <a:lumOff val="85000"/>
          </a:schemeClr>
        </a:solidFill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1600" b="0" i="0" kern="1200" cap="none" spc="5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587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>
        <a:solidFill>
          <a:schemeClr val="tx1">
            <a:lumMod val="25000"/>
            <a:lumOff val="75000"/>
          </a:schemeClr>
        </a:solidFill>
      </a:ln>
    </cs:spPr>
    <cs:defRPr sz="900" kern="1200" spc="20" baseline="0"/>
  </cs:valueAxis>
  <cs:wall>
    <cs:lnRef idx="0"/>
    <cs:fillRef idx="0"/>
    <cs:effectRef idx="0"/>
    <cs:fontRef idx="minor">
      <a:schemeClr val="dk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21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23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3175" cap="flat" cmpd="sng" algn="ctr">
        <a:solidFill>
          <a:schemeClr val="tx1">
            <a:lumMod val="15000"/>
            <a:lumOff val="85000"/>
          </a:schemeClr>
        </a:solidFill>
        <a:round/>
        <a:tailEnd type="none" w="med" len="lg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38100" cap="flat" cmpd="dbl" algn="ctr">
        <a:solidFill>
          <a:schemeClr val="phClr"/>
        </a:solidFill>
        <a:miter lim="800000"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 cap="flat" cmpd="sng" algn="ctr">
        <a:solidFill>
          <a:schemeClr val="lt1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tx1"/>
    </cs:fontRef>
    <cs:spPr>
      <a:ln w="9525">
        <a:solidFill>
          <a:schemeClr val="tx1">
            <a:lumMod val="65000"/>
            <a:lumOff val="35000"/>
          </a:schemeClr>
        </a:solidFill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  <a:alpha val="32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tx1">
            <a:lumMod val="5000"/>
            <a:lumOff val="95000"/>
            <a:alpha val="32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tx1"/>
        </a:solidFill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/>
    </cs:fontRef>
    <cs:spPr>
      <a:ln w="3175" cap="flat" cmpd="sng" algn="ctr">
        <a:solidFill>
          <a:schemeClr val="tx1">
            <a:lumMod val="15000"/>
            <a:lumOff val="85000"/>
          </a:schemeClr>
        </a:solidFill>
        <a:round/>
        <a:tailEnd type="none" w="med" len="lg"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>
        <a:solidFill>
          <a:schemeClr val="tx1">
            <a:lumMod val="35000"/>
            <a:lumOff val="65000"/>
          </a:schemeClr>
        </a:solidFill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2700" cap="rnd"/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3175" cap="flat" cmpd="sng" algn="ctr">
        <a:solidFill>
          <a:schemeClr val="tx1">
            <a:lumMod val="15000"/>
            <a:lumOff val="85000"/>
          </a:schemeClr>
        </a:solidFill>
        <a:round/>
        <a:tailEnd type="none" w="med" len="lg"/>
      </a:ln>
    </cs:spPr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17.xml><?xml version="1.0" encoding="utf-8"?>
<cs:chartStyle xmlns:cs="http://schemas.microsoft.com/office/drawing/2012/chartStyle" xmlns:a="http://schemas.openxmlformats.org/drawingml/2006/main" id="23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3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3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1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3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3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1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3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3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4" Type="http://schemas.openxmlformats.org/officeDocument/2006/relationships/chart" Target="../charts/chart10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Relationship Id="rId4" Type="http://schemas.openxmlformats.org/officeDocument/2006/relationships/chart" Target="../charts/chart14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7.xml"/><Relationship Id="rId2" Type="http://schemas.openxmlformats.org/officeDocument/2006/relationships/chart" Target="../charts/chart16.xml"/><Relationship Id="rId1" Type="http://schemas.openxmlformats.org/officeDocument/2006/relationships/chart" Target="../charts/chart15.xml"/><Relationship Id="rId4" Type="http://schemas.openxmlformats.org/officeDocument/2006/relationships/chart" Target="../charts/chart1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0</xdr:colOff>
      <xdr:row>0</xdr:row>
      <xdr:rowOff>23812</xdr:rowOff>
    </xdr:from>
    <xdr:to>
      <xdr:col>27</xdr:col>
      <xdr:colOff>152400</xdr:colOff>
      <xdr:row>12</xdr:row>
      <xdr:rowOff>100012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0</xdr:colOff>
      <xdr:row>12</xdr:row>
      <xdr:rowOff>109537</xdr:rowOff>
    </xdr:from>
    <xdr:to>
      <xdr:col>27</xdr:col>
      <xdr:colOff>190500</xdr:colOff>
      <xdr:row>34</xdr:row>
      <xdr:rowOff>104775</xdr:rowOff>
    </xdr:to>
    <xdr:graphicFrame macro="">
      <xdr:nvGraphicFramePr>
        <xdr:cNvPr id="3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27</xdr:col>
      <xdr:colOff>161925</xdr:colOff>
      <xdr:row>0</xdr:row>
      <xdr:rowOff>42862</xdr:rowOff>
    </xdr:from>
    <xdr:to>
      <xdr:col>34</xdr:col>
      <xdr:colOff>466725</xdr:colOff>
      <xdr:row>12</xdr:row>
      <xdr:rowOff>119062</xdr:rowOff>
    </xdr:to>
    <xdr:graphicFrame macro="">
      <xdr:nvGraphicFramePr>
        <xdr:cNvPr id="4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581025</xdr:colOff>
      <xdr:row>0</xdr:row>
      <xdr:rowOff>128587</xdr:rowOff>
    </xdr:from>
    <xdr:to>
      <xdr:col>14</xdr:col>
      <xdr:colOff>276225</xdr:colOff>
      <xdr:row>13</xdr:row>
      <xdr:rowOff>14287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581025</xdr:colOff>
      <xdr:row>13</xdr:row>
      <xdr:rowOff>33337</xdr:rowOff>
    </xdr:from>
    <xdr:to>
      <xdr:col>14</xdr:col>
      <xdr:colOff>276225</xdr:colOff>
      <xdr:row>27</xdr:row>
      <xdr:rowOff>109537</xdr:rowOff>
    </xdr:to>
    <xdr:graphicFrame macro="">
      <xdr:nvGraphicFramePr>
        <xdr:cNvPr id="3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285750</xdr:colOff>
      <xdr:row>0</xdr:row>
      <xdr:rowOff>114300</xdr:rowOff>
    </xdr:from>
    <xdr:to>
      <xdr:col>21</xdr:col>
      <xdr:colOff>590550</xdr:colOff>
      <xdr:row>13</xdr:row>
      <xdr:rowOff>0</xdr:rowOff>
    </xdr:to>
    <xdr:graphicFrame macro="">
      <xdr:nvGraphicFramePr>
        <xdr:cNvPr id="4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66675</xdr:colOff>
      <xdr:row>0</xdr:row>
      <xdr:rowOff>14287</xdr:rowOff>
    </xdr:from>
    <xdr:to>
      <xdr:col>20</xdr:col>
      <xdr:colOff>371475</xdr:colOff>
      <xdr:row>11</xdr:row>
      <xdr:rowOff>119062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47625</xdr:colOff>
      <xdr:row>11</xdr:row>
      <xdr:rowOff>138112</xdr:rowOff>
    </xdr:from>
    <xdr:to>
      <xdr:col>20</xdr:col>
      <xdr:colOff>352425</xdr:colOff>
      <xdr:row>26</xdr:row>
      <xdr:rowOff>23812</xdr:rowOff>
    </xdr:to>
    <xdr:graphicFrame macro="">
      <xdr:nvGraphicFramePr>
        <xdr:cNvPr id="3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1000125</xdr:colOff>
      <xdr:row>11</xdr:row>
      <xdr:rowOff>157162</xdr:rowOff>
    </xdr:from>
    <xdr:to>
      <xdr:col>13</xdr:col>
      <xdr:colOff>38100</xdr:colOff>
      <xdr:row>26</xdr:row>
      <xdr:rowOff>42862</xdr:rowOff>
    </xdr:to>
    <xdr:graphicFrame macro="">
      <xdr:nvGraphicFramePr>
        <xdr:cNvPr id="4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0</xdr:colOff>
      <xdr:row>26</xdr:row>
      <xdr:rowOff>114300</xdr:rowOff>
    </xdr:from>
    <xdr:to>
      <xdr:col>12</xdr:col>
      <xdr:colOff>771525</xdr:colOff>
      <xdr:row>41</xdr:row>
      <xdr:rowOff>0</xdr:rowOff>
    </xdr:to>
    <xdr:graphicFrame macro="">
      <xdr:nvGraphicFramePr>
        <xdr:cNvPr id="5" name="Диаграмма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600076</xdr:colOff>
      <xdr:row>8</xdr:row>
      <xdr:rowOff>4762</xdr:rowOff>
    </xdr:from>
    <xdr:to>
      <xdr:col>8</xdr:col>
      <xdr:colOff>304801</xdr:colOff>
      <xdr:row>22</xdr:row>
      <xdr:rowOff>80962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447675</xdr:colOff>
      <xdr:row>8</xdr:row>
      <xdr:rowOff>19050</xdr:rowOff>
    </xdr:from>
    <xdr:to>
      <xdr:col>11</xdr:col>
      <xdr:colOff>1047750</xdr:colOff>
      <xdr:row>21</xdr:row>
      <xdr:rowOff>95250</xdr:rowOff>
    </xdr:to>
    <xdr:graphicFrame macro="">
      <xdr:nvGraphicFramePr>
        <xdr:cNvPr id="3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561975</xdr:colOff>
      <xdr:row>23</xdr:row>
      <xdr:rowOff>9525</xdr:rowOff>
    </xdr:from>
    <xdr:to>
      <xdr:col>7</xdr:col>
      <xdr:colOff>1514475</xdr:colOff>
      <xdr:row>36</xdr:row>
      <xdr:rowOff>85725</xdr:rowOff>
    </xdr:to>
    <xdr:graphicFrame macro="">
      <xdr:nvGraphicFramePr>
        <xdr:cNvPr id="4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285750</xdr:colOff>
      <xdr:row>22</xdr:row>
      <xdr:rowOff>161925</xdr:rowOff>
    </xdr:from>
    <xdr:to>
      <xdr:col>11</xdr:col>
      <xdr:colOff>523875</xdr:colOff>
      <xdr:row>37</xdr:row>
      <xdr:rowOff>47625</xdr:rowOff>
    </xdr:to>
    <xdr:graphicFrame macro="">
      <xdr:nvGraphicFramePr>
        <xdr:cNvPr id="5" name="Диаграмма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600076</xdr:colOff>
      <xdr:row>7</xdr:row>
      <xdr:rowOff>4762</xdr:rowOff>
    </xdr:from>
    <xdr:to>
      <xdr:col>8</xdr:col>
      <xdr:colOff>304801</xdr:colOff>
      <xdr:row>21</xdr:row>
      <xdr:rowOff>80962</xdr:rowOff>
    </xdr:to>
    <xdr:graphicFrame macro="">
      <xdr:nvGraphicFramePr>
        <xdr:cNvPr id="2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447675</xdr:colOff>
      <xdr:row>7</xdr:row>
      <xdr:rowOff>19050</xdr:rowOff>
    </xdr:from>
    <xdr:to>
      <xdr:col>11</xdr:col>
      <xdr:colOff>1047750</xdr:colOff>
      <xdr:row>20</xdr:row>
      <xdr:rowOff>95250</xdr:rowOff>
    </xdr:to>
    <xdr:graphicFrame macro="">
      <xdr:nvGraphicFramePr>
        <xdr:cNvPr id="3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561975</xdr:colOff>
      <xdr:row>22</xdr:row>
      <xdr:rowOff>9525</xdr:rowOff>
    </xdr:from>
    <xdr:to>
      <xdr:col>7</xdr:col>
      <xdr:colOff>1514475</xdr:colOff>
      <xdr:row>35</xdr:row>
      <xdr:rowOff>85725</xdr:rowOff>
    </xdr:to>
    <xdr:graphicFrame macro="">
      <xdr:nvGraphicFramePr>
        <xdr:cNvPr id="4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457200</xdr:colOff>
      <xdr:row>21</xdr:row>
      <xdr:rowOff>114300</xdr:rowOff>
    </xdr:from>
    <xdr:to>
      <xdr:col>11</xdr:col>
      <xdr:colOff>400050</xdr:colOff>
      <xdr:row>36</xdr:row>
      <xdr:rowOff>0</xdr:rowOff>
    </xdr:to>
    <xdr:graphicFrame macro="">
      <xdr:nvGraphicFramePr>
        <xdr:cNvPr id="5" name="Диаграмма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uytr\Desktop\&#1059;&#1095;&#1105;&#1073;&#1072;\&#1040;&#1085;&#1072;&#1083;&#1080;&#1079;%20&#1076;&#1072;&#1085;&#1085;&#1099;&#1093;\&#1041;&#1072;&#1093;&#1091;&#1088;&#1077;&#1074;%20&#1053;&#1080;&#1082;&#1086;&#1083;&#1072;&#1081;%20-%202%20&#1082;&#1091;&#1088;&#1089;%20-%20&#1040;&#1085;&#1072;&#1083;&#1080;&#1079;%20&#1076;&#1072;&#1085;&#1085;&#1099;&#1093;%20-%20&#1051;&#1056;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дание 1"/>
      <sheetName val="Задание 2"/>
      <sheetName val="Задание 3"/>
      <sheetName val="Задание 4"/>
      <sheetName val="Задание 5"/>
    </sheetNames>
    <sheetDataSet>
      <sheetData sheetId="0">
        <row r="4">
          <cell r="I4">
            <v>96.96875</v>
          </cell>
          <cell r="K4">
            <v>3</v>
          </cell>
          <cell r="L4">
            <v>3.0612244897959183E-2</v>
          </cell>
          <cell r="M4">
            <v>3.0612244897959183E-2</v>
          </cell>
        </row>
        <row r="5">
          <cell r="I5">
            <v>102.70624999999998</v>
          </cell>
          <cell r="K5">
            <v>7</v>
          </cell>
          <cell r="L5">
            <v>4.0816326530612242E-2</v>
          </cell>
          <cell r="M5">
            <v>7.1428571428571425E-2</v>
          </cell>
        </row>
        <row r="6">
          <cell r="I6">
            <v>108.44374999999999</v>
          </cell>
          <cell r="K6">
            <v>18</v>
          </cell>
          <cell r="L6">
            <v>0.11224489795918367</v>
          </cell>
          <cell r="M6">
            <v>0.18367346938775508</v>
          </cell>
        </row>
        <row r="7">
          <cell r="I7">
            <v>114.18124999999998</v>
          </cell>
          <cell r="K7">
            <v>37</v>
          </cell>
          <cell r="L7">
            <v>0.19387755102040816</v>
          </cell>
          <cell r="M7">
            <v>0.37755102040816324</v>
          </cell>
        </row>
        <row r="8">
          <cell r="I8">
            <v>119.91874999999999</v>
          </cell>
          <cell r="K8">
            <v>61</v>
          </cell>
          <cell r="L8">
            <v>0.24489795918367346</v>
          </cell>
          <cell r="M8">
            <v>0.62244897959183665</v>
          </cell>
        </row>
        <row r="9">
          <cell r="I9">
            <v>125.65624999999997</v>
          </cell>
          <cell r="K9">
            <v>83</v>
          </cell>
          <cell r="L9">
            <v>0.22448979591836735</v>
          </cell>
          <cell r="M9">
            <v>0.84693877551020402</v>
          </cell>
        </row>
        <row r="10">
          <cell r="I10">
            <v>131.39374999999998</v>
          </cell>
          <cell r="K10">
            <v>94</v>
          </cell>
          <cell r="L10">
            <v>0.11224489795918367</v>
          </cell>
          <cell r="M10">
            <v>0.95918367346938771</v>
          </cell>
        </row>
        <row r="11">
          <cell r="I11">
            <v>137.13124999999999</v>
          </cell>
          <cell r="K11">
            <v>98</v>
          </cell>
          <cell r="L11">
            <v>4.0816326530612242E-2</v>
          </cell>
          <cell r="M11">
            <v>1</v>
          </cell>
        </row>
      </sheetData>
      <sheetData sheetId="1">
        <row r="2">
          <cell r="A2">
            <v>1</v>
          </cell>
          <cell r="C2">
            <v>2</v>
          </cell>
          <cell r="D2">
            <v>2</v>
          </cell>
          <cell r="F2">
            <v>0.33333333333333331</v>
          </cell>
        </row>
        <row r="3">
          <cell r="A3">
            <v>2</v>
          </cell>
          <cell r="C3">
            <v>3</v>
          </cell>
          <cell r="D3">
            <v>5</v>
          </cell>
          <cell r="F3">
            <v>0.83333333333333326</v>
          </cell>
        </row>
        <row r="4">
          <cell r="A4">
            <v>3</v>
          </cell>
          <cell r="C4">
            <v>6</v>
          </cell>
          <cell r="D4">
            <v>11</v>
          </cell>
          <cell r="F4">
            <v>1.8333333333333333</v>
          </cell>
        </row>
        <row r="5">
          <cell r="A5">
            <v>4</v>
          </cell>
          <cell r="C5">
            <v>8</v>
          </cell>
          <cell r="D5">
            <v>19</v>
          </cell>
          <cell r="F5">
            <v>3.1666666666666665</v>
          </cell>
        </row>
        <row r="6">
          <cell r="A6">
            <v>5</v>
          </cell>
          <cell r="C6">
            <v>22</v>
          </cell>
          <cell r="D6">
            <v>41</v>
          </cell>
          <cell r="F6">
            <v>6.833333333333333</v>
          </cell>
        </row>
        <row r="7">
          <cell r="A7">
            <v>6</v>
          </cell>
          <cell r="C7">
            <v>9</v>
          </cell>
          <cell r="D7">
            <v>50</v>
          </cell>
          <cell r="F7">
            <v>8.3333333333333321</v>
          </cell>
        </row>
      </sheetData>
      <sheetData sheetId="2">
        <row r="3">
          <cell r="I3">
            <v>0.31778953062499998</v>
          </cell>
          <cell r="J3">
            <v>4</v>
          </cell>
          <cell r="K3">
            <v>4</v>
          </cell>
          <cell r="M3">
            <v>18.693009104336618</v>
          </cell>
        </row>
        <row r="4">
          <cell r="I4">
            <v>0.52540111187499994</v>
          </cell>
          <cell r="J4">
            <v>10</v>
          </cell>
          <cell r="K4">
            <v>14</v>
          </cell>
          <cell r="M4">
            <v>65.425531865178158</v>
          </cell>
        </row>
        <row r="5">
          <cell r="I5">
            <v>0.73301269312500006</v>
          </cell>
          <cell r="J5">
            <v>24</v>
          </cell>
          <cell r="K5">
            <v>38</v>
          </cell>
          <cell r="M5">
            <v>177.58358649119788</v>
          </cell>
        </row>
        <row r="6">
          <cell r="I6">
            <v>0.94062427437499996</v>
          </cell>
          <cell r="J6">
            <v>22</v>
          </cell>
          <cell r="K6">
            <v>60</v>
          </cell>
          <cell r="M6">
            <v>280.39513656504926</v>
          </cell>
        </row>
        <row r="7">
          <cell r="I7">
            <v>1.1482358556249999</v>
          </cell>
          <cell r="J7">
            <v>23</v>
          </cell>
          <cell r="K7">
            <v>83</v>
          </cell>
          <cell r="M7">
            <v>387.87993891498479</v>
          </cell>
        </row>
        <row r="8">
          <cell r="I8">
            <v>1.355847436875</v>
          </cell>
          <cell r="J8">
            <v>13</v>
          </cell>
          <cell r="K8">
            <v>96</v>
          </cell>
          <cell r="M8">
            <v>448.63221850407882</v>
          </cell>
        </row>
        <row r="9">
          <cell r="I9">
            <v>1.5634590181250001</v>
          </cell>
          <cell r="J9">
            <v>1</v>
          </cell>
          <cell r="K9">
            <v>97</v>
          </cell>
          <cell r="M9">
            <v>453.30547078016298</v>
          </cell>
        </row>
        <row r="10">
          <cell r="I10">
            <v>1.7710705993750002</v>
          </cell>
          <cell r="J10">
            <v>0</v>
          </cell>
          <cell r="K10">
            <v>97</v>
          </cell>
          <cell r="M10">
            <v>453.30547078016298</v>
          </cell>
        </row>
      </sheetData>
      <sheetData sheetId="3">
        <row r="3">
          <cell r="H3">
            <v>2.25</v>
          </cell>
          <cell r="I3">
            <v>6</v>
          </cell>
          <cell r="J3">
            <v>6</v>
          </cell>
          <cell r="L3">
            <v>0.2</v>
          </cell>
        </row>
        <row r="4">
          <cell r="A4">
            <v>2</v>
          </cell>
          <cell r="H4">
            <v>2.75</v>
          </cell>
          <cell r="I4">
            <v>11</v>
          </cell>
          <cell r="J4">
            <v>17</v>
          </cell>
          <cell r="L4">
            <v>0.56666666666666665</v>
          </cell>
        </row>
        <row r="5">
          <cell r="A5">
            <v>2</v>
          </cell>
          <cell r="H5">
            <v>3.25</v>
          </cell>
          <cell r="I5">
            <v>0</v>
          </cell>
          <cell r="J5">
            <v>17</v>
          </cell>
          <cell r="L5">
            <v>0.56666666666666665</v>
          </cell>
        </row>
        <row r="6">
          <cell r="A6">
            <v>2</v>
          </cell>
          <cell r="H6">
            <v>3.75</v>
          </cell>
          <cell r="I6">
            <v>9</v>
          </cell>
          <cell r="J6">
            <v>26</v>
          </cell>
          <cell r="L6">
            <v>0.8666666666666667</v>
          </cell>
        </row>
        <row r="7">
          <cell r="A7">
            <v>2</v>
          </cell>
          <cell r="H7">
            <v>4.25</v>
          </cell>
          <cell r="I7">
            <v>0</v>
          </cell>
          <cell r="J7">
            <v>26</v>
          </cell>
          <cell r="L7">
            <v>0.8666666666666667</v>
          </cell>
        </row>
        <row r="8">
          <cell r="A8">
            <v>2</v>
          </cell>
          <cell r="H8">
            <v>4.75</v>
          </cell>
          <cell r="I8">
            <v>4</v>
          </cell>
          <cell r="L8">
            <v>1</v>
          </cell>
        </row>
        <row r="9">
          <cell r="A9">
            <v>2</v>
          </cell>
        </row>
        <row r="10">
          <cell r="A10">
            <v>3</v>
          </cell>
        </row>
        <row r="11">
          <cell r="A11">
            <v>3</v>
          </cell>
        </row>
        <row r="12">
          <cell r="A12">
            <v>3</v>
          </cell>
        </row>
        <row r="13">
          <cell r="A13">
            <v>3</v>
          </cell>
        </row>
        <row r="14">
          <cell r="A14">
            <v>3</v>
          </cell>
        </row>
        <row r="15">
          <cell r="A15">
            <v>3</v>
          </cell>
        </row>
        <row r="16">
          <cell r="A16">
            <v>3</v>
          </cell>
        </row>
        <row r="17">
          <cell r="A17">
            <v>3</v>
          </cell>
        </row>
        <row r="18">
          <cell r="A18">
            <v>3</v>
          </cell>
        </row>
        <row r="19">
          <cell r="A19">
            <v>3</v>
          </cell>
        </row>
        <row r="20">
          <cell r="A20">
            <v>3</v>
          </cell>
        </row>
        <row r="21">
          <cell r="A21">
            <v>4</v>
          </cell>
        </row>
        <row r="22">
          <cell r="A22">
            <v>4</v>
          </cell>
        </row>
        <row r="23">
          <cell r="A23">
            <v>4</v>
          </cell>
        </row>
        <row r="24">
          <cell r="A24">
            <v>4</v>
          </cell>
        </row>
        <row r="25">
          <cell r="A25">
            <v>4</v>
          </cell>
        </row>
        <row r="26">
          <cell r="A26">
            <v>4</v>
          </cell>
        </row>
        <row r="27">
          <cell r="A27">
            <v>4</v>
          </cell>
        </row>
        <row r="28">
          <cell r="A28">
            <v>4</v>
          </cell>
        </row>
        <row r="29">
          <cell r="A29">
            <v>4</v>
          </cell>
        </row>
        <row r="30">
          <cell r="A30">
            <v>5</v>
          </cell>
        </row>
        <row r="31">
          <cell r="A31">
            <v>5</v>
          </cell>
        </row>
        <row r="32">
          <cell r="A32">
            <v>5</v>
          </cell>
        </row>
        <row r="33">
          <cell r="A33">
            <v>5</v>
          </cell>
        </row>
      </sheetData>
      <sheetData sheetId="4">
        <row r="3">
          <cell r="H3">
            <v>11</v>
          </cell>
          <cell r="I3">
            <v>4</v>
          </cell>
          <cell r="J3">
            <v>4</v>
          </cell>
          <cell r="L3">
            <v>0.13333333333333333</v>
          </cell>
        </row>
        <row r="4">
          <cell r="A4">
            <v>18</v>
          </cell>
          <cell r="H4">
            <v>13</v>
          </cell>
          <cell r="I4">
            <v>8</v>
          </cell>
          <cell r="J4">
            <v>12</v>
          </cell>
          <cell r="L4">
            <v>0.4</v>
          </cell>
        </row>
        <row r="5">
          <cell r="A5">
            <v>10</v>
          </cell>
          <cell r="H5">
            <v>15</v>
          </cell>
          <cell r="I5">
            <v>11</v>
          </cell>
          <cell r="J5">
            <v>23</v>
          </cell>
          <cell r="L5">
            <v>0.76666666666666661</v>
          </cell>
        </row>
        <row r="6">
          <cell r="A6">
            <v>17</v>
          </cell>
          <cell r="H6">
            <v>17</v>
          </cell>
          <cell r="I6">
            <v>3</v>
          </cell>
          <cell r="J6">
            <v>26</v>
          </cell>
          <cell r="L6">
            <v>0.86666666666666659</v>
          </cell>
        </row>
        <row r="7">
          <cell r="A7">
            <v>13</v>
          </cell>
          <cell r="H7">
            <v>19</v>
          </cell>
          <cell r="I7">
            <v>4</v>
          </cell>
          <cell r="J7">
            <v>30</v>
          </cell>
          <cell r="L7">
            <v>0.99999999999999989</v>
          </cell>
        </row>
        <row r="8">
          <cell r="A8">
            <v>15</v>
          </cell>
        </row>
        <row r="9">
          <cell r="A9">
            <v>15</v>
          </cell>
        </row>
        <row r="10">
          <cell r="A10">
            <v>14</v>
          </cell>
        </row>
        <row r="11">
          <cell r="A11">
            <v>17</v>
          </cell>
        </row>
        <row r="12">
          <cell r="A12">
            <v>20</v>
          </cell>
        </row>
        <row r="13">
          <cell r="A13">
            <v>19</v>
          </cell>
        </row>
        <row r="14">
          <cell r="A14">
            <v>15</v>
          </cell>
        </row>
        <row r="15">
          <cell r="A15">
            <v>15</v>
          </cell>
        </row>
        <row r="16">
          <cell r="A16">
            <v>14</v>
          </cell>
        </row>
        <row r="17">
          <cell r="A17">
            <v>13</v>
          </cell>
        </row>
        <row r="18">
          <cell r="A18">
            <v>16</v>
          </cell>
        </row>
        <row r="19">
          <cell r="A19">
            <v>16</v>
          </cell>
        </row>
        <row r="20">
          <cell r="A20">
            <v>12</v>
          </cell>
        </row>
        <row r="21">
          <cell r="A21">
            <v>11</v>
          </cell>
        </row>
        <row r="22">
          <cell r="A22">
            <v>13</v>
          </cell>
        </row>
        <row r="23">
          <cell r="A23">
            <v>14</v>
          </cell>
        </row>
        <row r="24">
          <cell r="A24">
            <v>19</v>
          </cell>
        </row>
        <row r="25">
          <cell r="A25">
            <v>20</v>
          </cell>
        </row>
        <row r="26">
          <cell r="A26">
            <v>15</v>
          </cell>
        </row>
        <row r="27">
          <cell r="A27">
            <v>16</v>
          </cell>
        </row>
        <row r="28">
          <cell r="A28">
            <v>15</v>
          </cell>
        </row>
        <row r="29">
          <cell r="A29">
            <v>16</v>
          </cell>
        </row>
        <row r="30">
          <cell r="A30">
            <v>14</v>
          </cell>
        </row>
        <row r="31">
          <cell r="A31">
            <v>16</v>
          </cell>
        </row>
        <row r="32">
          <cell r="A32">
            <v>13</v>
          </cell>
        </row>
        <row r="33">
          <cell r="A33">
            <v>12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0"/>
  <sheetViews>
    <sheetView topLeftCell="R13" workbookViewId="0">
      <selection activeCell="G2" sqref="G2:M2"/>
    </sheetView>
  </sheetViews>
  <sheetFormatPr defaultRowHeight="15" x14ac:dyDescent="0.25"/>
  <cols>
    <col min="1" max="1" width="17.140625" customWidth="1"/>
    <col min="3" max="3" width="27.140625" customWidth="1"/>
    <col min="6" max="6" width="14.85546875" customWidth="1"/>
    <col min="7" max="7" width="16.5703125" customWidth="1"/>
    <col min="8" max="8" width="20.7109375" customWidth="1"/>
    <col min="9" max="9" width="16.28515625" customWidth="1"/>
    <col min="10" max="10" width="15.7109375" customWidth="1"/>
    <col min="11" max="11" width="14.85546875" customWidth="1"/>
    <col min="12" max="12" width="16.85546875" customWidth="1"/>
    <col min="13" max="13" width="14.5703125" customWidth="1"/>
  </cols>
  <sheetData>
    <row r="1" spans="1:13" x14ac:dyDescent="0.25">
      <c r="A1" s="17" t="s">
        <v>0</v>
      </c>
      <c r="B1" s="1"/>
    </row>
    <row r="2" spans="1:13" ht="30" x14ac:dyDescent="0.25">
      <c r="A2" s="9">
        <v>94.1</v>
      </c>
      <c r="B2" s="1"/>
      <c r="C2" s="18" t="s">
        <v>1</v>
      </c>
      <c r="D2" s="10">
        <f>COUNT(A2:A99)</f>
        <v>98</v>
      </c>
      <c r="F2" s="19" t="s">
        <v>2</v>
      </c>
      <c r="G2" s="19" t="s">
        <v>3</v>
      </c>
      <c r="H2" s="19" t="s">
        <v>4</v>
      </c>
      <c r="I2" s="19" t="s">
        <v>5</v>
      </c>
      <c r="J2" s="19" t="s">
        <v>6</v>
      </c>
      <c r="K2" s="19" t="s">
        <v>7</v>
      </c>
      <c r="L2" s="19" t="s">
        <v>8</v>
      </c>
      <c r="M2" s="19" t="s">
        <v>9</v>
      </c>
    </row>
    <row r="3" spans="1:13" x14ac:dyDescent="0.25">
      <c r="A3" s="9">
        <v>97</v>
      </c>
      <c r="B3" s="1"/>
      <c r="C3" s="18" t="s">
        <v>10</v>
      </c>
      <c r="D3" s="10">
        <f>MIN(A2:A99)</f>
        <v>94.1</v>
      </c>
      <c r="F3" s="20">
        <v>1</v>
      </c>
      <c r="G3" s="11">
        <f>A2</f>
        <v>94.1</v>
      </c>
      <c r="H3" s="11">
        <f t="shared" ref="H3:H10" si="0">G3+$D$6</f>
        <v>99.837499999999991</v>
      </c>
      <c r="I3" s="12">
        <f>(G3+H3)/2</f>
        <v>96.96875</v>
      </c>
      <c r="J3" s="11">
        <f t="array" ref="J3:J10">FREQUENCY(A2:A99,H3:H10)</f>
        <v>3</v>
      </c>
      <c r="K3" s="13">
        <f>J3</f>
        <v>3</v>
      </c>
      <c r="L3" s="14">
        <f t="shared" ref="L3:L10" si="1">J3/$D$2</f>
        <v>3.0612244897959183E-2</v>
      </c>
      <c r="M3" s="15">
        <f>L3</f>
        <v>3.0612244897959183E-2</v>
      </c>
    </row>
    <row r="4" spans="1:13" x14ac:dyDescent="0.25">
      <c r="A4" s="9">
        <v>99.2</v>
      </c>
      <c r="B4" s="1"/>
      <c r="C4" s="18" t="s">
        <v>11</v>
      </c>
      <c r="D4" s="10">
        <f>MAX(A2:A99)</f>
        <v>140</v>
      </c>
      <c r="F4" s="20">
        <v>2</v>
      </c>
      <c r="G4" s="11">
        <f>H3</f>
        <v>99.837499999999991</v>
      </c>
      <c r="H4" s="11">
        <f t="shared" si="0"/>
        <v>105.57499999999999</v>
      </c>
      <c r="I4" s="12">
        <f>(G4+H4)/2</f>
        <v>102.70624999999998</v>
      </c>
      <c r="J4" s="11">
        <v>4</v>
      </c>
      <c r="K4" s="13">
        <f>J4+K3</f>
        <v>7</v>
      </c>
      <c r="L4" s="14">
        <f t="shared" si="1"/>
        <v>4.0816326530612242E-2</v>
      </c>
      <c r="M4" s="15">
        <f>L4+M3</f>
        <v>7.1428571428571425E-2</v>
      </c>
    </row>
    <row r="5" spans="1:13" x14ac:dyDescent="0.25">
      <c r="A5" s="9">
        <v>100.1</v>
      </c>
      <c r="B5" s="1"/>
      <c r="C5" s="18" t="s">
        <v>12</v>
      </c>
      <c r="D5" s="10">
        <f>ROUND(1+3.31*LOG(D2,10),0)</f>
        <v>8</v>
      </c>
      <c r="F5" s="20">
        <v>3</v>
      </c>
      <c r="G5" s="11">
        <f t="shared" ref="G5:G10" si="2">H4</f>
        <v>105.57499999999999</v>
      </c>
      <c r="H5" s="11">
        <f t="shared" si="0"/>
        <v>111.31249999999999</v>
      </c>
      <c r="I5" s="12">
        <f t="shared" ref="I5:I10" si="3">(G5+H5)/2</f>
        <v>108.44374999999999</v>
      </c>
      <c r="J5" s="11">
        <v>11</v>
      </c>
      <c r="K5" s="13">
        <f t="shared" ref="K5:K10" si="4">J5+K4</f>
        <v>18</v>
      </c>
      <c r="L5" s="14">
        <f t="shared" si="1"/>
        <v>0.11224489795918367</v>
      </c>
      <c r="M5" s="15">
        <f t="shared" ref="M5:M10" si="5">L5+M4</f>
        <v>0.18367346938775508</v>
      </c>
    </row>
    <row r="6" spans="1:13" x14ac:dyDescent="0.25">
      <c r="A6" s="9">
        <v>102</v>
      </c>
      <c r="B6" s="1"/>
      <c r="C6" s="18" t="s">
        <v>13</v>
      </c>
      <c r="D6" s="10">
        <f>(A99-A2)/D5</f>
        <v>5.7375000000000007</v>
      </c>
      <c r="F6" s="20">
        <v>4</v>
      </c>
      <c r="G6" s="11">
        <f t="shared" si="2"/>
        <v>111.31249999999999</v>
      </c>
      <c r="H6" s="11">
        <f t="shared" si="0"/>
        <v>117.04999999999998</v>
      </c>
      <c r="I6" s="12">
        <f t="shared" si="3"/>
        <v>114.18124999999998</v>
      </c>
      <c r="J6" s="11">
        <v>19</v>
      </c>
      <c r="K6" s="13">
        <f t="shared" si="4"/>
        <v>37</v>
      </c>
      <c r="L6" s="14">
        <f t="shared" si="1"/>
        <v>0.19387755102040816</v>
      </c>
      <c r="M6" s="15">
        <f t="shared" si="5"/>
        <v>0.37755102040816324</v>
      </c>
    </row>
    <row r="7" spans="1:13" x14ac:dyDescent="0.25">
      <c r="A7" s="9">
        <v>103.4</v>
      </c>
      <c r="B7" s="1"/>
      <c r="F7" s="20">
        <v>5</v>
      </c>
      <c r="G7" s="11">
        <f t="shared" si="2"/>
        <v>117.04999999999998</v>
      </c>
      <c r="H7" s="11">
        <f t="shared" si="0"/>
        <v>122.78749999999998</v>
      </c>
      <c r="I7" s="12">
        <f t="shared" si="3"/>
        <v>119.91874999999999</v>
      </c>
      <c r="J7" s="11">
        <v>24</v>
      </c>
      <c r="K7" s="13">
        <f t="shared" si="4"/>
        <v>61</v>
      </c>
      <c r="L7" s="14">
        <f t="shared" si="1"/>
        <v>0.24489795918367346</v>
      </c>
      <c r="M7" s="15">
        <f t="shared" si="5"/>
        <v>0.62244897959183665</v>
      </c>
    </row>
    <row r="8" spans="1:13" x14ac:dyDescent="0.25">
      <c r="A8" s="9">
        <v>105.5</v>
      </c>
      <c r="B8" s="1"/>
      <c r="F8" s="20">
        <v>6</v>
      </c>
      <c r="G8" s="11">
        <f t="shared" si="2"/>
        <v>122.78749999999998</v>
      </c>
      <c r="H8" s="11">
        <f t="shared" si="0"/>
        <v>128.52499999999998</v>
      </c>
      <c r="I8" s="12">
        <f t="shared" si="3"/>
        <v>125.65624999999997</v>
      </c>
      <c r="J8" s="11">
        <v>22</v>
      </c>
      <c r="K8" s="13">
        <f t="shared" si="4"/>
        <v>83</v>
      </c>
      <c r="L8" s="14">
        <f t="shared" si="1"/>
        <v>0.22448979591836735</v>
      </c>
      <c r="M8" s="15">
        <f t="shared" si="5"/>
        <v>0.84693877551020402</v>
      </c>
    </row>
    <row r="9" spans="1:13" x14ac:dyDescent="0.25">
      <c r="A9" s="9">
        <v>105.9</v>
      </c>
      <c r="B9" s="1"/>
      <c r="F9" s="20">
        <v>7</v>
      </c>
      <c r="G9" s="11">
        <f t="shared" si="2"/>
        <v>128.52499999999998</v>
      </c>
      <c r="H9" s="11">
        <f t="shared" si="0"/>
        <v>134.26249999999999</v>
      </c>
      <c r="I9" s="12">
        <f t="shared" si="3"/>
        <v>131.39374999999998</v>
      </c>
      <c r="J9" s="11">
        <v>11</v>
      </c>
      <c r="K9" s="13">
        <f t="shared" si="4"/>
        <v>94</v>
      </c>
      <c r="L9" s="14">
        <f t="shared" si="1"/>
        <v>0.11224489795918367</v>
      </c>
      <c r="M9" s="15">
        <f t="shared" si="5"/>
        <v>0.95918367346938771</v>
      </c>
    </row>
    <row r="10" spans="1:13" x14ac:dyDescent="0.25">
      <c r="A10" s="9">
        <v>106.1</v>
      </c>
      <c r="B10" s="1"/>
      <c r="F10" s="20">
        <v>8</v>
      </c>
      <c r="G10" s="11">
        <f t="shared" si="2"/>
        <v>134.26249999999999</v>
      </c>
      <c r="H10" s="11">
        <f t="shared" si="0"/>
        <v>140</v>
      </c>
      <c r="I10" s="11">
        <f t="shared" si="3"/>
        <v>137.13124999999999</v>
      </c>
      <c r="J10" s="11">
        <v>4</v>
      </c>
      <c r="K10" s="13">
        <f t="shared" si="4"/>
        <v>98</v>
      </c>
      <c r="L10" s="16">
        <f t="shared" si="1"/>
        <v>4.0816326530612242E-2</v>
      </c>
      <c r="M10" s="15">
        <f t="shared" si="5"/>
        <v>1</v>
      </c>
    </row>
    <row r="11" spans="1:13" x14ac:dyDescent="0.25">
      <c r="A11" s="9">
        <v>106.5</v>
      </c>
      <c r="B11" s="1"/>
      <c r="F11" s="2"/>
      <c r="G11" s="2"/>
      <c r="H11" s="2"/>
      <c r="I11" s="2"/>
      <c r="J11" s="2"/>
      <c r="K11" s="2"/>
      <c r="L11" s="3"/>
      <c r="M11" s="4"/>
    </row>
    <row r="12" spans="1:13" x14ac:dyDescent="0.25">
      <c r="A12" s="9">
        <v>107</v>
      </c>
      <c r="B12" s="1"/>
      <c r="F12" s="2"/>
      <c r="G12" s="2"/>
      <c r="H12" s="2"/>
      <c r="I12" s="2"/>
      <c r="J12" s="2"/>
      <c r="K12" s="2"/>
      <c r="L12" s="3"/>
      <c r="M12" s="4"/>
    </row>
    <row r="13" spans="1:13" x14ac:dyDescent="0.25">
      <c r="A13" s="9">
        <v>107.1</v>
      </c>
      <c r="B13" s="1"/>
      <c r="F13" s="2"/>
      <c r="G13" s="2"/>
      <c r="H13" s="2"/>
      <c r="I13" s="2"/>
      <c r="J13" s="2"/>
      <c r="K13" s="2"/>
      <c r="L13" s="3"/>
      <c r="M13" s="4"/>
    </row>
    <row r="14" spans="1:13" x14ac:dyDescent="0.25">
      <c r="A14" s="9">
        <v>108</v>
      </c>
      <c r="B14" s="1"/>
      <c r="F14" s="2"/>
      <c r="G14" s="2"/>
      <c r="H14" s="2"/>
      <c r="I14" s="2"/>
      <c r="J14" s="2"/>
      <c r="K14" s="2"/>
      <c r="L14" s="3"/>
      <c r="M14" s="4"/>
    </row>
    <row r="15" spans="1:13" x14ac:dyDescent="0.25">
      <c r="A15" s="9">
        <v>108.2</v>
      </c>
      <c r="B15" s="1"/>
      <c r="F15" s="2"/>
      <c r="G15" s="2"/>
      <c r="H15" s="2"/>
      <c r="I15" s="2"/>
      <c r="J15" s="2"/>
      <c r="K15" s="2"/>
      <c r="L15" s="3"/>
      <c r="M15" s="4"/>
    </row>
    <row r="16" spans="1:13" x14ac:dyDescent="0.25">
      <c r="A16" s="9">
        <v>109</v>
      </c>
      <c r="B16" s="1"/>
      <c r="F16" s="2"/>
      <c r="G16" s="2"/>
      <c r="H16" s="2"/>
      <c r="I16" s="2"/>
      <c r="J16" s="2"/>
      <c r="K16" s="2"/>
      <c r="L16" s="3"/>
      <c r="M16" s="4"/>
    </row>
    <row r="17" spans="1:13" x14ac:dyDescent="0.25">
      <c r="A17" s="9">
        <v>109.5</v>
      </c>
      <c r="B17" s="1"/>
      <c r="F17" s="2"/>
      <c r="G17" s="2"/>
      <c r="H17" s="2"/>
      <c r="I17" s="2"/>
      <c r="J17" s="2"/>
      <c r="K17" s="2"/>
      <c r="L17" s="3"/>
      <c r="M17" s="4"/>
    </row>
    <row r="18" spans="1:13" x14ac:dyDescent="0.25">
      <c r="A18" s="9">
        <v>110</v>
      </c>
      <c r="B18" s="1"/>
      <c r="F18" s="2"/>
      <c r="G18" s="2"/>
      <c r="H18" s="2"/>
      <c r="I18" s="2"/>
      <c r="J18" s="2"/>
      <c r="K18" s="2"/>
      <c r="L18" s="3"/>
      <c r="M18" s="4"/>
    </row>
    <row r="19" spans="1:13" x14ac:dyDescent="0.25">
      <c r="A19" s="9">
        <v>111</v>
      </c>
      <c r="B19" s="1"/>
      <c r="F19" s="2"/>
      <c r="G19" s="2"/>
      <c r="H19" s="2"/>
      <c r="I19" s="2"/>
      <c r="J19" s="2"/>
      <c r="K19" s="2"/>
      <c r="L19" s="3"/>
      <c r="M19" s="4"/>
    </row>
    <row r="20" spans="1:13" x14ac:dyDescent="0.25">
      <c r="A20" s="9">
        <v>111.5</v>
      </c>
      <c r="B20" s="1"/>
      <c r="F20" s="2"/>
      <c r="G20" s="2"/>
      <c r="H20" s="2"/>
      <c r="I20" s="2"/>
      <c r="J20" s="2"/>
      <c r="K20" s="2"/>
      <c r="L20" s="3"/>
      <c r="M20" s="4"/>
    </row>
    <row r="21" spans="1:13" x14ac:dyDescent="0.25">
      <c r="A21" s="9">
        <v>112</v>
      </c>
      <c r="B21" s="1"/>
      <c r="F21" s="2"/>
      <c r="G21" s="2"/>
      <c r="H21" s="2"/>
      <c r="I21" s="2"/>
      <c r="J21" s="2"/>
      <c r="K21" s="2"/>
      <c r="L21" s="3"/>
      <c r="M21" s="4"/>
    </row>
    <row r="22" spans="1:13" x14ac:dyDescent="0.25">
      <c r="A22" s="9">
        <v>112.3</v>
      </c>
      <c r="B22" s="1"/>
      <c r="F22" s="2"/>
      <c r="G22" s="2"/>
      <c r="H22" s="2"/>
      <c r="I22" s="2"/>
      <c r="J22" s="2"/>
      <c r="K22" s="2"/>
      <c r="L22" s="3"/>
      <c r="M22" s="4"/>
    </row>
    <row r="23" spans="1:13" x14ac:dyDescent="0.25">
      <c r="A23" s="9">
        <v>112.5</v>
      </c>
      <c r="B23" s="1"/>
      <c r="F23" s="2"/>
      <c r="G23" s="2"/>
      <c r="H23" s="2"/>
      <c r="I23" s="2"/>
      <c r="J23" s="2"/>
      <c r="K23" s="2"/>
      <c r="L23" s="3"/>
      <c r="M23" s="4"/>
    </row>
    <row r="24" spans="1:13" x14ac:dyDescent="0.25">
      <c r="A24" s="9">
        <v>112.9</v>
      </c>
      <c r="B24" s="1"/>
      <c r="F24" s="2"/>
      <c r="G24" s="2"/>
      <c r="H24" s="2"/>
      <c r="I24" s="2"/>
      <c r="J24" s="2"/>
      <c r="K24" s="2"/>
      <c r="L24" s="3"/>
      <c r="M24" s="4"/>
    </row>
    <row r="25" spans="1:13" x14ac:dyDescent="0.25">
      <c r="A25" s="9">
        <v>113</v>
      </c>
      <c r="B25" s="1"/>
      <c r="F25" s="2"/>
      <c r="G25" s="2"/>
      <c r="H25" s="2"/>
      <c r="I25" s="2"/>
      <c r="J25" s="2"/>
      <c r="K25" s="2"/>
      <c r="L25" s="3"/>
      <c r="M25" s="4"/>
    </row>
    <row r="26" spans="1:13" x14ac:dyDescent="0.25">
      <c r="A26" s="9">
        <v>113.2</v>
      </c>
      <c r="B26" s="1"/>
      <c r="F26" s="2"/>
      <c r="G26" s="2"/>
      <c r="H26" s="2"/>
      <c r="I26" s="2"/>
      <c r="J26" s="2"/>
      <c r="K26" s="2"/>
      <c r="L26" s="3"/>
      <c r="M26" s="4"/>
    </row>
    <row r="27" spans="1:13" x14ac:dyDescent="0.25">
      <c r="A27" s="9">
        <v>113.5</v>
      </c>
      <c r="B27" s="1"/>
      <c r="F27" s="2"/>
      <c r="G27" s="2"/>
      <c r="H27" s="2"/>
      <c r="I27" s="2"/>
      <c r="J27" s="2"/>
      <c r="K27" s="2"/>
      <c r="L27" s="3"/>
      <c r="M27" s="4"/>
    </row>
    <row r="28" spans="1:13" x14ac:dyDescent="0.25">
      <c r="A28" s="9">
        <v>114</v>
      </c>
      <c r="B28" s="1"/>
      <c r="F28" s="2"/>
      <c r="G28" s="2"/>
      <c r="H28" s="2"/>
      <c r="I28" s="2"/>
      <c r="J28" s="2"/>
      <c r="K28" s="2"/>
      <c r="L28" s="3"/>
      <c r="M28" s="4"/>
    </row>
    <row r="29" spans="1:13" x14ac:dyDescent="0.25">
      <c r="A29" s="9">
        <v>114.1</v>
      </c>
      <c r="B29" s="1"/>
      <c r="F29" s="2"/>
      <c r="G29" s="2"/>
      <c r="H29" s="2"/>
      <c r="I29" s="2"/>
      <c r="J29" s="2"/>
      <c r="K29" s="2"/>
      <c r="L29" s="3"/>
      <c r="M29" s="4"/>
    </row>
    <row r="30" spans="1:13" x14ac:dyDescent="0.25">
      <c r="A30" s="9">
        <v>114.5</v>
      </c>
      <c r="B30" s="1"/>
      <c r="F30" s="2"/>
      <c r="G30" s="2"/>
      <c r="H30" s="2"/>
      <c r="I30" s="2"/>
      <c r="J30" s="2"/>
      <c r="K30" s="2"/>
      <c r="L30" s="3"/>
      <c r="M30" s="4"/>
    </row>
    <row r="31" spans="1:13" x14ac:dyDescent="0.25">
      <c r="A31" s="9">
        <v>115</v>
      </c>
      <c r="B31" s="1"/>
      <c r="F31" s="2"/>
      <c r="G31" s="2"/>
      <c r="H31" s="2"/>
      <c r="I31" s="2"/>
      <c r="J31" s="2"/>
      <c r="K31" s="2"/>
      <c r="L31" s="3"/>
      <c r="M31" s="4"/>
    </row>
    <row r="32" spans="1:13" x14ac:dyDescent="0.25">
      <c r="A32" s="9">
        <v>115.2</v>
      </c>
      <c r="B32" s="1"/>
      <c r="F32" s="2"/>
      <c r="G32" s="2"/>
      <c r="H32" s="2"/>
      <c r="I32" s="2"/>
      <c r="J32" s="2"/>
      <c r="K32" s="2"/>
      <c r="L32" s="3"/>
      <c r="M32" s="4"/>
    </row>
    <row r="33" spans="1:13" x14ac:dyDescent="0.25">
      <c r="A33" s="9">
        <v>115.5</v>
      </c>
      <c r="B33" s="1"/>
      <c r="F33" s="2"/>
      <c r="G33" s="2"/>
      <c r="H33" s="2"/>
      <c r="I33" s="2"/>
      <c r="J33" s="2"/>
      <c r="K33" s="2"/>
      <c r="L33" s="3"/>
      <c r="M33" s="4"/>
    </row>
    <row r="34" spans="1:13" x14ac:dyDescent="0.25">
      <c r="A34" s="9">
        <v>115.7</v>
      </c>
      <c r="B34" s="1"/>
      <c r="F34" s="2"/>
      <c r="G34" s="2"/>
      <c r="H34" s="2"/>
      <c r="I34" s="2"/>
      <c r="J34" s="2"/>
      <c r="K34" s="2"/>
      <c r="L34" s="3"/>
      <c r="M34" s="4"/>
    </row>
    <row r="35" spans="1:13" x14ac:dyDescent="0.25">
      <c r="A35" s="9">
        <v>116</v>
      </c>
      <c r="B35" s="1"/>
      <c r="F35" s="2"/>
      <c r="G35" s="2"/>
      <c r="H35" s="2"/>
      <c r="I35" s="2"/>
      <c r="J35" s="2"/>
      <c r="K35" s="2"/>
      <c r="L35" s="3"/>
      <c r="M35" s="4"/>
    </row>
    <row r="36" spans="1:13" x14ac:dyDescent="0.25">
      <c r="A36" s="9">
        <v>116.5</v>
      </c>
      <c r="B36" s="1"/>
      <c r="F36" s="2"/>
      <c r="G36" s="2"/>
      <c r="H36" s="2"/>
      <c r="I36" s="2"/>
      <c r="J36" s="2"/>
      <c r="K36" s="2"/>
      <c r="L36" s="3"/>
      <c r="M36" s="4"/>
    </row>
    <row r="37" spans="1:13" x14ac:dyDescent="0.25">
      <c r="A37" s="9">
        <v>116.9</v>
      </c>
      <c r="B37" s="1"/>
      <c r="F37" s="2"/>
      <c r="G37" s="2"/>
      <c r="H37" s="2"/>
      <c r="I37" s="2"/>
      <c r="J37" s="2"/>
      <c r="K37" s="2"/>
      <c r="L37" s="3"/>
      <c r="M37" s="4"/>
    </row>
    <row r="38" spans="1:13" x14ac:dyDescent="0.25">
      <c r="A38" s="9">
        <v>117</v>
      </c>
      <c r="B38" s="1"/>
      <c r="F38" s="2"/>
      <c r="G38" s="2"/>
      <c r="H38" s="2"/>
      <c r="I38" s="2"/>
      <c r="J38" s="2"/>
      <c r="K38" s="2"/>
      <c r="L38" s="3"/>
      <c r="M38" s="4"/>
    </row>
    <row r="39" spans="1:13" x14ac:dyDescent="0.25">
      <c r="A39" s="9">
        <v>117.5</v>
      </c>
      <c r="B39" s="1"/>
      <c r="F39" s="2"/>
      <c r="G39" s="2"/>
      <c r="H39" s="2"/>
      <c r="I39" s="2"/>
      <c r="J39" s="2"/>
      <c r="K39" s="2"/>
      <c r="L39" s="3"/>
      <c r="M39" s="4"/>
    </row>
    <row r="40" spans="1:13" x14ac:dyDescent="0.25">
      <c r="A40" s="9">
        <v>117.5</v>
      </c>
      <c r="B40" s="1"/>
      <c r="F40" s="2"/>
      <c r="G40" s="2"/>
      <c r="H40" s="2"/>
      <c r="I40" s="2"/>
      <c r="J40" s="2"/>
      <c r="K40" s="2"/>
      <c r="L40" s="3"/>
      <c r="M40" s="4"/>
    </row>
    <row r="41" spans="1:13" x14ac:dyDescent="0.25">
      <c r="A41" s="9">
        <v>118</v>
      </c>
      <c r="B41" s="1"/>
      <c r="F41" s="2"/>
      <c r="G41" s="2"/>
      <c r="H41" s="2"/>
      <c r="I41" s="2"/>
      <c r="J41" s="2"/>
      <c r="K41" s="2"/>
      <c r="L41" s="3"/>
      <c r="M41" s="4"/>
    </row>
    <row r="42" spans="1:13" x14ac:dyDescent="0.25">
      <c r="A42" s="9">
        <v>118.1</v>
      </c>
      <c r="B42" s="1"/>
      <c r="F42" s="2"/>
      <c r="G42" s="2"/>
      <c r="H42" s="2"/>
      <c r="I42" s="2"/>
      <c r="J42" s="2"/>
      <c r="K42" s="2"/>
      <c r="L42" s="3"/>
      <c r="M42" s="4"/>
    </row>
    <row r="43" spans="1:13" x14ac:dyDescent="0.25">
      <c r="A43" s="9">
        <v>118.3</v>
      </c>
      <c r="B43" s="1"/>
      <c r="F43" s="2"/>
      <c r="G43" s="2"/>
      <c r="H43" s="2"/>
      <c r="I43" s="2"/>
      <c r="J43" s="2"/>
      <c r="K43" s="2"/>
      <c r="L43" s="3"/>
      <c r="M43" s="4"/>
    </row>
    <row r="44" spans="1:13" x14ac:dyDescent="0.25">
      <c r="A44" s="9">
        <v>118.5</v>
      </c>
      <c r="B44" s="1"/>
      <c r="F44" s="2"/>
      <c r="G44" s="2"/>
      <c r="H44" s="2"/>
      <c r="I44" s="2"/>
      <c r="J44" s="2"/>
      <c r="K44" s="2"/>
      <c r="L44" s="3"/>
      <c r="M44" s="4"/>
    </row>
    <row r="45" spans="1:13" x14ac:dyDescent="0.25">
      <c r="A45" s="9">
        <v>118.9</v>
      </c>
      <c r="B45" s="1"/>
      <c r="F45" s="2"/>
      <c r="G45" s="2"/>
      <c r="H45" s="2"/>
      <c r="I45" s="2"/>
      <c r="J45" s="2"/>
      <c r="K45" s="2"/>
      <c r="L45" s="3"/>
      <c r="M45" s="4"/>
    </row>
    <row r="46" spans="1:13" x14ac:dyDescent="0.25">
      <c r="A46" s="9">
        <v>119</v>
      </c>
      <c r="B46" s="1"/>
      <c r="F46" s="2"/>
      <c r="G46" s="2"/>
      <c r="H46" s="2"/>
      <c r="I46" s="2"/>
      <c r="J46" s="2"/>
      <c r="K46" s="2"/>
      <c r="L46" s="3"/>
      <c r="M46" s="4"/>
    </row>
    <row r="47" spans="1:13" x14ac:dyDescent="0.25">
      <c r="A47" s="9">
        <v>119.2</v>
      </c>
      <c r="B47" s="1"/>
      <c r="F47" s="2"/>
      <c r="G47" s="2"/>
      <c r="H47" s="2"/>
      <c r="I47" s="2"/>
      <c r="J47" s="2"/>
      <c r="K47" s="2"/>
      <c r="L47" s="3"/>
      <c r="M47" s="4"/>
    </row>
    <row r="48" spans="1:13" x14ac:dyDescent="0.25">
      <c r="A48" s="9">
        <v>119.5</v>
      </c>
      <c r="B48" s="1"/>
      <c r="F48" s="2"/>
      <c r="G48" s="2"/>
      <c r="H48" s="2"/>
      <c r="I48" s="2"/>
      <c r="J48" s="2"/>
      <c r="K48" s="2"/>
      <c r="L48" s="3"/>
      <c r="M48" s="4"/>
    </row>
    <row r="49" spans="1:13" x14ac:dyDescent="0.25">
      <c r="A49" s="9">
        <v>119.6</v>
      </c>
      <c r="B49" s="1"/>
      <c r="F49" s="2"/>
      <c r="G49" s="2"/>
      <c r="H49" s="2"/>
      <c r="I49" s="2"/>
      <c r="J49" s="2"/>
      <c r="K49" s="2"/>
      <c r="L49" s="3"/>
      <c r="M49" s="4"/>
    </row>
    <row r="50" spans="1:13" x14ac:dyDescent="0.25">
      <c r="A50" s="9">
        <v>119.8</v>
      </c>
      <c r="B50" s="1"/>
      <c r="F50" s="2"/>
      <c r="G50" s="2"/>
      <c r="H50" s="2"/>
      <c r="I50" s="2"/>
      <c r="J50" s="2"/>
      <c r="K50" s="2"/>
      <c r="L50" s="3"/>
      <c r="M50" s="4"/>
    </row>
    <row r="51" spans="1:13" x14ac:dyDescent="0.25">
      <c r="A51" s="9">
        <v>120</v>
      </c>
      <c r="B51" s="1"/>
      <c r="F51" s="2"/>
      <c r="G51" s="2"/>
      <c r="H51" s="2"/>
      <c r="I51" s="2"/>
      <c r="J51" s="2"/>
      <c r="K51" s="2"/>
      <c r="L51" s="3"/>
      <c r="M51" s="4"/>
    </row>
    <row r="52" spans="1:13" x14ac:dyDescent="0.25">
      <c r="A52" s="9">
        <v>120.2</v>
      </c>
      <c r="B52" s="1"/>
      <c r="F52" s="2"/>
      <c r="G52" s="2"/>
      <c r="H52" s="2"/>
      <c r="I52" s="2"/>
      <c r="J52" s="2"/>
      <c r="K52" s="2"/>
      <c r="L52" s="3"/>
      <c r="M52" s="4"/>
    </row>
    <row r="53" spans="1:13" x14ac:dyDescent="0.25">
      <c r="A53" s="9">
        <v>120.6</v>
      </c>
      <c r="B53" s="1"/>
      <c r="F53" s="2"/>
      <c r="G53" s="2"/>
      <c r="H53" s="2"/>
      <c r="I53" s="2"/>
      <c r="J53" s="2"/>
      <c r="K53" s="2"/>
      <c r="L53" s="3"/>
      <c r="M53" s="4"/>
    </row>
    <row r="54" spans="1:13" x14ac:dyDescent="0.25">
      <c r="A54" s="9">
        <v>120.8</v>
      </c>
      <c r="B54" s="1"/>
      <c r="F54" s="2"/>
      <c r="G54" s="2"/>
      <c r="H54" s="2"/>
      <c r="I54" s="2"/>
      <c r="J54" s="2"/>
      <c r="K54" s="2"/>
      <c r="L54" s="3"/>
      <c r="M54" s="4"/>
    </row>
    <row r="55" spans="1:13" x14ac:dyDescent="0.25">
      <c r="A55" s="9">
        <v>121</v>
      </c>
      <c r="B55" s="1"/>
      <c r="F55" s="2"/>
      <c r="G55" s="2"/>
      <c r="H55" s="2"/>
      <c r="I55" s="2"/>
      <c r="J55" s="2"/>
      <c r="K55" s="2"/>
      <c r="L55" s="3"/>
      <c r="M55" s="4"/>
    </row>
    <row r="56" spans="1:13" x14ac:dyDescent="0.25">
      <c r="A56" s="9">
        <v>121.1</v>
      </c>
      <c r="B56" s="1"/>
      <c r="F56" s="2"/>
      <c r="G56" s="2"/>
      <c r="H56" s="2"/>
      <c r="I56" s="2"/>
      <c r="J56" s="2"/>
      <c r="K56" s="2"/>
      <c r="L56" s="3"/>
      <c r="M56" s="4"/>
    </row>
    <row r="57" spans="1:13" x14ac:dyDescent="0.25">
      <c r="A57" s="9">
        <v>121.5</v>
      </c>
      <c r="B57" s="1"/>
      <c r="F57" s="2"/>
      <c r="G57" s="2"/>
      <c r="H57" s="2"/>
      <c r="I57" s="2"/>
      <c r="J57" s="2"/>
      <c r="K57" s="2"/>
      <c r="L57" s="3"/>
      <c r="M57" s="4"/>
    </row>
    <row r="58" spans="1:13" x14ac:dyDescent="0.25">
      <c r="A58" s="9">
        <v>121.9</v>
      </c>
      <c r="B58" s="1"/>
      <c r="F58" s="2"/>
      <c r="G58" s="2"/>
      <c r="H58" s="2"/>
      <c r="I58" s="2"/>
      <c r="J58" s="2"/>
      <c r="K58" s="2"/>
      <c r="L58" s="3"/>
      <c r="M58" s="4"/>
    </row>
    <row r="59" spans="1:13" x14ac:dyDescent="0.25">
      <c r="A59" s="9">
        <v>122</v>
      </c>
      <c r="B59" s="1"/>
      <c r="F59" s="2"/>
      <c r="G59" s="2"/>
      <c r="H59" s="2"/>
      <c r="I59" s="2"/>
      <c r="J59" s="2"/>
      <c r="K59" s="2"/>
      <c r="L59" s="3"/>
      <c r="M59" s="4"/>
    </row>
    <row r="60" spans="1:13" x14ac:dyDescent="0.25">
      <c r="A60" s="9">
        <v>122.2</v>
      </c>
      <c r="B60" s="1"/>
      <c r="F60" s="2"/>
      <c r="G60" s="2"/>
      <c r="H60" s="2"/>
      <c r="I60" s="2"/>
      <c r="J60" s="2"/>
      <c r="K60" s="2"/>
      <c r="L60" s="3"/>
      <c r="M60" s="4"/>
    </row>
    <row r="61" spans="1:13" x14ac:dyDescent="0.25">
      <c r="A61" s="9">
        <v>122.5</v>
      </c>
      <c r="B61" s="1"/>
      <c r="F61" s="2"/>
      <c r="G61" s="2"/>
      <c r="H61" s="2"/>
      <c r="I61" s="2"/>
      <c r="J61" s="2"/>
      <c r="K61" s="2"/>
      <c r="L61" s="3"/>
      <c r="M61" s="4"/>
    </row>
    <row r="62" spans="1:13" x14ac:dyDescent="0.25">
      <c r="A62" s="9">
        <v>122.6</v>
      </c>
      <c r="B62" s="1"/>
      <c r="F62" s="2"/>
      <c r="G62" s="2"/>
      <c r="H62" s="2"/>
      <c r="I62" s="2"/>
      <c r="J62" s="2"/>
      <c r="K62" s="2"/>
      <c r="L62" s="3"/>
      <c r="M62" s="4"/>
    </row>
    <row r="63" spans="1:13" x14ac:dyDescent="0.25">
      <c r="A63" s="9">
        <v>122.9</v>
      </c>
      <c r="B63" s="1"/>
      <c r="F63" s="2"/>
      <c r="G63" s="2"/>
      <c r="H63" s="2"/>
      <c r="I63" s="2"/>
      <c r="J63" s="2"/>
      <c r="K63" s="2"/>
      <c r="L63" s="3"/>
      <c r="M63" s="4"/>
    </row>
    <row r="64" spans="1:13" x14ac:dyDescent="0.25">
      <c r="A64" s="9">
        <v>123</v>
      </c>
      <c r="B64" s="1"/>
      <c r="F64" s="2"/>
      <c r="G64" s="2"/>
      <c r="H64" s="2"/>
      <c r="I64" s="2"/>
      <c r="J64" s="2"/>
      <c r="K64" s="2"/>
      <c r="L64" s="3"/>
      <c r="M64" s="4"/>
    </row>
    <row r="65" spans="1:13" x14ac:dyDescent="0.25">
      <c r="A65" s="9">
        <v>123</v>
      </c>
      <c r="B65" s="1"/>
      <c r="F65" s="2"/>
      <c r="G65" s="2"/>
      <c r="H65" s="2"/>
      <c r="I65" s="2"/>
      <c r="J65" s="2"/>
      <c r="K65" s="2"/>
      <c r="L65" s="3"/>
      <c r="M65" s="4"/>
    </row>
    <row r="66" spans="1:13" x14ac:dyDescent="0.25">
      <c r="A66" s="9">
        <v>123.1</v>
      </c>
      <c r="B66" s="1"/>
      <c r="F66" s="2"/>
      <c r="G66" s="2"/>
      <c r="H66" s="2"/>
      <c r="I66" s="2"/>
      <c r="J66" s="2"/>
      <c r="K66" s="2"/>
      <c r="L66" s="3"/>
      <c r="M66" s="4"/>
    </row>
    <row r="67" spans="1:13" x14ac:dyDescent="0.25">
      <c r="A67" s="9">
        <v>123.2</v>
      </c>
      <c r="B67" s="1"/>
      <c r="F67" s="2"/>
      <c r="G67" s="2"/>
      <c r="H67" s="2"/>
      <c r="I67" s="2"/>
      <c r="J67" s="2"/>
      <c r="K67" s="2"/>
      <c r="L67" s="3"/>
      <c r="M67" s="4"/>
    </row>
    <row r="68" spans="1:13" x14ac:dyDescent="0.25">
      <c r="A68" s="9">
        <v>123.5</v>
      </c>
      <c r="B68" s="1"/>
      <c r="F68" s="2"/>
      <c r="G68" s="2"/>
      <c r="H68" s="2"/>
      <c r="I68" s="2"/>
      <c r="J68" s="2"/>
      <c r="K68" s="2"/>
      <c r="L68" s="3"/>
      <c r="M68" s="4"/>
    </row>
    <row r="69" spans="1:13" x14ac:dyDescent="0.25">
      <c r="A69" s="9">
        <v>123.5</v>
      </c>
      <c r="B69" s="1"/>
      <c r="F69" s="2"/>
      <c r="G69" s="2"/>
      <c r="H69" s="2"/>
      <c r="I69" s="2"/>
      <c r="J69" s="2"/>
      <c r="K69" s="2"/>
      <c r="L69" s="3"/>
      <c r="M69" s="4"/>
    </row>
    <row r="70" spans="1:13" x14ac:dyDescent="0.25">
      <c r="A70" s="9">
        <v>123.8</v>
      </c>
      <c r="B70" s="1"/>
      <c r="F70" s="2"/>
      <c r="G70" s="2"/>
      <c r="H70" s="2"/>
      <c r="I70" s="2"/>
      <c r="J70" s="2"/>
      <c r="K70" s="2"/>
      <c r="L70" s="3"/>
      <c r="M70" s="4"/>
    </row>
    <row r="71" spans="1:13" x14ac:dyDescent="0.25">
      <c r="A71" s="9">
        <v>123.9</v>
      </c>
      <c r="B71" s="1"/>
      <c r="F71" s="2"/>
      <c r="G71" s="2"/>
      <c r="H71" s="2"/>
      <c r="I71" s="2"/>
      <c r="J71" s="2"/>
      <c r="K71" s="2"/>
      <c r="L71" s="3"/>
      <c r="M71" s="4"/>
    </row>
    <row r="72" spans="1:13" x14ac:dyDescent="0.25">
      <c r="A72" s="9">
        <v>124</v>
      </c>
      <c r="B72" s="1"/>
      <c r="F72" s="2"/>
      <c r="G72" s="2"/>
      <c r="H72" s="2"/>
      <c r="I72" s="2"/>
      <c r="J72" s="2"/>
      <c r="K72" s="2"/>
      <c r="L72" s="3"/>
      <c r="M72" s="4"/>
    </row>
    <row r="73" spans="1:13" x14ac:dyDescent="0.25">
      <c r="A73" s="9">
        <v>124.5</v>
      </c>
      <c r="B73" s="1"/>
      <c r="F73" s="2"/>
      <c r="G73" s="2"/>
      <c r="H73" s="2"/>
      <c r="I73" s="2"/>
      <c r="J73" s="2"/>
      <c r="K73" s="2"/>
      <c r="L73" s="3"/>
      <c r="M73" s="4"/>
    </row>
    <row r="74" spans="1:13" x14ac:dyDescent="0.25">
      <c r="A74" s="9">
        <v>124.8</v>
      </c>
      <c r="B74" s="1"/>
      <c r="F74" s="2"/>
      <c r="G74" s="2"/>
      <c r="H74" s="2"/>
      <c r="I74" s="2"/>
      <c r="J74" s="2"/>
      <c r="K74" s="2"/>
      <c r="L74" s="3"/>
      <c r="M74" s="4"/>
    </row>
    <row r="75" spans="1:13" x14ac:dyDescent="0.25">
      <c r="A75" s="9">
        <v>125</v>
      </c>
      <c r="B75" s="1"/>
      <c r="F75" s="2"/>
      <c r="G75" s="2"/>
      <c r="H75" s="2"/>
      <c r="I75" s="2"/>
      <c r="J75" s="2"/>
      <c r="K75" s="2"/>
      <c r="L75" s="3"/>
      <c r="M75" s="4"/>
    </row>
    <row r="76" spans="1:13" x14ac:dyDescent="0.25">
      <c r="A76" s="9">
        <v>125.5</v>
      </c>
      <c r="B76" s="1"/>
      <c r="F76" s="2"/>
      <c r="G76" s="2"/>
      <c r="H76" s="2"/>
      <c r="I76" s="2"/>
      <c r="J76" s="2"/>
      <c r="K76" s="2"/>
      <c r="L76" s="3"/>
      <c r="M76" s="4"/>
    </row>
    <row r="77" spans="1:13" x14ac:dyDescent="0.25">
      <c r="A77" s="9">
        <v>126</v>
      </c>
      <c r="B77" s="1"/>
      <c r="F77" s="2"/>
      <c r="G77" s="2"/>
      <c r="H77" s="2"/>
      <c r="I77" s="2"/>
      <c r="J77" s="2"/>
      <c r="K77" s="2"/>
      <c r="L77" s="3"/>
      <c r="M77" s="4"/>
    </row>
    <row r="78" spans="1:13" x14ac:dyDescent="0.25">
      <c r="A78" s="9">
        <v>126.1</v>
      </c>
      <c r="B78" s="1"/>
      <c r="F78" s="2"/>
      <c r="G78" s="2"/>
      <c r="H78" s="2"/>
      <c r="I78" s="2"/>
      <c r="J78" s="2"/>
      <c r="K78" s="2"/>
      <c r="L78" s="3"/>
      <c r="M78" s="4"/>
    </row>
    <row r="79" spans="1:13" x14ac:dyDescent="0.25">
      <c r="A79" s="9">
        <v>126.5</v>
      </c>
      <c r="B79" s="1"/>
      <c r="F79" s="2"/>
      <c r="G79" s="2"/>
      <c r="H79" s="2"/>
      <c r="I79" s="2"/>
      <c r="J79" s="2"/>
      <c r="K79" s="2"/>
      <c r="L79" s="3"/>
      <c r="M79" s="4"/>
    </row>
    <row r="80" spans="1:13" x14ac:dyDescent="0.25">
      <c r="A80" s="9">
        <v>127</v>
      </c>
      <c r="B80" s="1"/>
      <c r="F80" s="2"/>
      <c r="G80" s="2"/>
      <c r="H80" s="2"/>
      <c r="I80" s="2"/>
      <c r="J80" s="2"/>
      <c r="K80" s="2"/>
      <c r="L80" s="3"/>
      <c r="M80" s="4"/>
    </row>
    <row r="81" spans="1:13" x14ac:dyDescent="0.25">
      <c r="A81" s="9">
        <v>127.5</v>
      </c>
      <c r="B81" s="1"/>
      <c r="F81" s="2"/>
      <c r="G81" s="2"/>
      <c r="H81" s="2"/>
      <c r="I81" s="2"/>
      <c r="J81" s="2"/>
      <c r="K81" s="2"/>
      <c r="L81" s="3"/>
      <c r="M81" s="4"/>
    </row>
    <row r="82" spans="1:13" x14ac:dyDescent="0.25">
      <c r="A82" s="9">
        <v>127.8</v>
      </c>
      <c r="B82" s="1"/>
      <c r="F82" s="2"/>
      <c r="G82" s="2"/>
      <c r="H82" s="2"/>
      <c r="I82" s="2"/>
      <c r="J82" s="2"/>
      <c r="K82" s="2"/>
      <c r="L82" s="3"/>
      <c r="M82" s="4"/>
    </row>
    <row r="83" spans="1:13" x14ac:dyDescent="0.25">
      <c r="A83" s="9">
        <v>128</v>
      </c>
      <c r="B83" s="1"/>
      <c r="F83" s="2"/>
      <c r="G83" s="2"/>
      <c r="H83" s="2"/>
      <c r="I83" s="2"/>
      <c r="J83" s="2"/>
      <c r="K83" s="2"/>
      <c r="L83" s="3"/>
      <c r="M83" s="4"/>
    </row>
    <row r="84" spans="1:13" x14ac:dyDescent="0.25">
      <c r="A84" s="9">
        <v>128.5</v>
      </c>
      <c r="B84" s="1"/>
      <c r="F84" s="2"/>
      <c r="G84" s="2"/>
      <c r="H84" s="2"/>
      <c r="I84" s="2"/>
      <c r="J84" s="2"/>
      <c r="K84" s="2"/>
      <c r="L84" s="3"/>
      <c r="M84" s="4"/>
    </row>
    <row r="85" spans="1:13" x14ac:dyDescent="0.25">
      <c r="A85" s="9">
        <v>129</v>
      </c>
      <c r="B85" s="1"/>
      <c r="F85" s="2"/>
      <c r="G85" s="2"/>
      <c r="H85" s="2"/>
      <c r="I85" s="2"/>
      <c r="J85" s="2"/>
      <c r="K85" s="2"/>
      <c r="L85" s="3"/>
      <c r="M85" s="4"/>
    </row>
    <row r="86" spans="1:13" x14ac:dyDescent="0.25">
      <c r="A86" s="9">
        <v>129.5</v>
      </c>
      <c r="B86" s="1"/>
      <c r="F86" s="2"/>
      <c r="G86" s="2"/>
      <c r="H86" s="2"/>
      <c r="I86" s="2"/>
      <c r="J86" s="2"/>
      <c r="K86" s="2"/>
      <c r="L86" s="3"/>
      <c r="M86" s="4"/>
    </row>
    <row r="87" spans="1:13" x14ac:dyDescent="0.25">
      <c r="A87" s="9">
        <v>129.9</v>
      </c>
      <c r="B87" s="1"/>
      <c r="F87" s="2"/>
      <c r="G87" s="2"/>
      <c r="H87" s="2"/>
      <c r="I87" s="2"/>
      <c r="J87" s="2"/>
      <c r="K87" s="2"/>
      <c r="L87" s="3"/>
      <c r="M87" s="4"/>
    </row>
    <row r="88" spans="1:13" x14ac:dyDescent="0.25">
      <c r="A88" s="9">
        <v>130</v>
      </c>
      <c r="B88" s="1"/>
      <c r="F88" s="2"/>
      <c r="G88" s="2"/>
      <c r="H88" s="2"/>
      <c r="I88" s="2"/>
      <c r="J88" s="2"/>
      <c r="K88" s="2"/>
      <c r="L88" s="3"/>
      <c r="M88" s="4"/>
    </row>
    <row r="89" spans="1:13" x14ac:dyDescent="0.25">
      <c r="A89" s="9">
        <v>131</v>
      </c>
      <c r="B89" s="1"/>
      <c r="F89" s="2"/>
      <c r="G89" s="2"/>
      <c r="H89" s="2"/>
      <c r="I89" s="2"/>
      <c r="J89" s="2"/>
      <c r="K89" s="2"/>
      <c r="L89" s="3"/>
      <c r="M89" s="4"/>
    </row>
    <row r="90" spans="1:13" x14ac:dyDescent="0.25">
      <c r="A90" s="9">
        <v>131.4</v>
      </c>
      <c r="B90" s="1"/>
      <c r="F90" s="2"/>
      <c r="G90" s="2"/>
      <c r="H90" s="2"/>
      <c r="I90" s="2"/>
      <c r="J90" s="2"/>
      <c r="K90" s="2"/>
      <c r="L90" s="3"/>
      <c r="M90" s="4"/>
    </row>
    <row r="91" spans="1:13" x14ac:dyDescent="0.25">
      <c r="A91" s="9">
        <v>132</v>
      </c>
      <c r="B91" s="1"/>
      <c r="F91" s="2"/>
      <c r="G91" s="2"/>
      <c r="H91" s="2"/>
      <c r="I91" s="2"/>
      <c r="J91" s="2"/>
      <c r="K91" s="2"/>
      <c r="L91" s="3"/>
      <c r="M91" s="4"/>
    </row>
    <row r="92" spans="1:13" x14ac:dyDescent="0.25">
      <c r="A92" s="9">
        <v>133</v>
      </c>
      <c r="B92" s="1"/>
      <c r="F92" s="2"/>
      <c r="G92" s="2"/>
      <c r="H92" s="2"/>
      <c r="I92" s="2"/>
      <c r="J92" s="2"/>
      <c r="K92" s="2"/>
      <c r="L92" s="3"/>
      <c r="M92" s="4"/>
    </row>
    <row r="93" spans="1:13" x14ac:dyDescent="0.25">
      <c r="A93" s="9">
        <v>133.6</v>
      </c>
      <c r="B93" s="1"/>
      <c r="F93" s="2"/>
      <c r="G93" s="2"/>
      <c r="H93" s="2"/>
      <c r="I93" s="2"/>
      <c r="J93" s="2"/>
      <c r="K93" s="2"/>
      <c r="L93" s="3"/>
      <c r="M93" s="4"/>
    </row>
    <row r="94" spans="1:13" x14ac:dyDescent="0.25">
      <c r="A94" s="9">
        <v>134</v>
      </c>
      <c r="B94" s="1"/>
      <c r="F94" s="2"/>
      <c r="G94" s="2"/>
      <c r="H94" s="2"/>
      <c r="I94" s="2"/>
      <c r="J94" s="2"/>
      <c r="K94" s="2"/>
      <c r="L94" s="3"/>
      <c r="M94" s="4"/>
    </row>
    <row r="95" spans="1:13" x14ac:dyDescent="0.25">
      <c r="A95" s="9">
        <v>134.19999999999999</v>
      </c>
      <c r="B95" s="1"/>
      <c r="F95" s="2"/>
      <c r="G95" s="2"/>
      <c r="H95" s="2"/>
      <c r="I95" s="2"/>
      <c r="J95" s="2"/>
      <c r="K95" s="2"/>
      <c r="L95" s="3"/>
      <c r="M95" s="4"/>
    </row>
    <row r="96" spans="1:13" x14ac:dyDescent="0.25">
      <c r="A96" s="9">
        <v>135</v>
      </c>
      <c r="B96" s="1"/>
      <c r="F96" s="2"/>
      <c r="G96" s="2"/>
      <c r="H96" s="2"/>
      <c r="I96" s="2"/>
      <c r="J96" s="2"/>
      <c r="K96" s="2"/>
      <c r="L96" s="3"/>
      <c r="M96" s="4"/>
    </row>
    <row r="97" spans="1:13" x14ac:dyDescent="0.25">
      <c r="A97" s="9">
        <v>135.80000000000001</v>
      </c>
      <c r="B97" s="1"/>
      <c r="F97" s="2"/>
      <c r="G97" s="2"/>
      <c r="H97" s="2"/>
      <c r="I97" s="2"/>
      <c r="J97" s="2"/>
      <c r="K97" s="2"/>
      <c r="L97" s="3"/>
      <c r="M97" s="4"/>
    </row>
    <row r="98" spans="1:13" x14ac:dyDescent="0.25">
      <c r="A98" s="9">
        <v>138</v>
      </c>
      <c r="B98" s="1"/>
      <c r="F98" s="2"/>
      <c r="G98" s="2"/>
      <c r="H98" s="2"/>
      <c r="I98" s="2"/>
      <c r="J98" s="2"/>
      <c r="K98" s="2"/>
      <c r="L98" s="3"/>
      <c r="M98" s="4"/>
    </row>
    <row r="99" spans="1:13" x14ac:dyDescent="0.25">
      <c r="A99" s="9">
        <v>140</v>
      </c>
      <c r="B99" s="1"/>
      <c r="F99" s="2"/>
      <c r="G99" s="2"/>
      <c r="H99" s="2"/>
      <c r="I99" s="2"/>
      <c r="J99" s="2"/>
      <c r="K99" s="2"/>
      <c r="L99" s="3"/>
      <c r="M99" s="4"/>
    </row>
    <row r="100" spans="1:13" x14ac:dyDescent="0.25">
      <c r="F100" s="2"/>
      <c r="G100" s="2"/>
      <c r="H100" s="2"/>
      <c r="I100" s="2"/>
      <c r="J100" s="2"/>
      <c r="K100" s="2"/>
      <c r="L100" s="3"/>
      <c r="M100" s="4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"/>
  <sheetViews>
    <sheetView workbookViewId="0">
      <selection activeCell="C12" sqref="C11:C12"/>
    </sheetView>
  </sheetViews>
  <sheetFormatPr defaultRowHeight="15" x14ac:dyDescent="0.25"/>
  <cols>
    <col min="1" max="1" width="10.42578125" customWidth="1"/>
    <col min="3" max="3" width="15.28515625" customWidth="1"/>
    <col min="4" max="4" width="17.42578125" customWidth="1"/>
    <col min="5" max="5" width="14.85546875" customWidth="1"/>
    <col min="6" max="6" width="17.140625" customWidth="1"/>
  </cols>
  <sheetData>
    <row r="1" spans="1:6" ht="30" x14ac:dyDescent="0.25">
      <c r="A1" s="20" t="s">
        <v>14</v>
      </c>
      <c r="C1" s="19" t="s">
        <v>6</v>
      </c>
      <c r="D1" s="19" t="s">
        <v>7</v>
      </c>
      <c r="E1" s="19" t="s">
        <v>15</v>
      </c>
      <c r="F1" s="19" t="s">
        <v>9</v>
      </c>
    </row>
    <row r="2" spans="1:6" x14ac:dyDescent="0.25">
      <c r="A2" s="11">
        <v>1</v>
      </c>
      <c r="B2" s="21"/>
      <c r="C2" s="22">
        <v>2</v>
      </c>
      <c r="D2" s="10">
        <f>C2</f>
        <v>2</v>
      </c>
      <c r="E2" s="10">
        <f>C2/A$10</f>
        <v>0.33333333333333331</v>
      </c>
      <c r="F2" s="10">
        <f>E2</f>
        <v>0.33333333333333331</v>
      </c>
    </row>
    <row r="3" spans="1:6" x14ac:dyDescent="0.25">
      <c r="A3" s="11">
        <v>2</v>
      </c>
      <c r="B3" s="21"/>
      <c r="C3" s="22">
        <v>3</v>
      </c>
      <c r="D3" s="10">
        <f>C3+D2</f>
        <v>5</v>
      </c>
      <c r="E3" s="10">
        <f t="shared" ref="E3:E7" si="0">C3/A$10</f>
        <v>0.5</v>
      </c>
      <c r="F3" s="10">
        <f>E3+F2</f>
        <v>0.83333333333333326</v>
      </c>
    </row>
    <row r="4" spans="1:6" x14ac:dyDescent="0.25">
      <c r="A4" s="11">
        <v>3</v>
      </c>
      <c r="B4" s="21"/>
      <c r="C4" s="22">
        <v>6</v>
      </c>
      <c r="D4" s="10">
        <f t="shared" ref="D4:D7" si="1">C4+D3</f>
        <v>11</v>
      </c>
      <c r="E4" s="10">
        <f t="shared" si="0"/>
        <v>1</v>
      </c>
      <c r="F4" s="10">
        <f t="shared" ref="F4:F7" si="2">E4+F3</f>
        <v>1.8333333333333333</v>
      </c>
    </row>
    <row r="5" spans="1:6" x14ac:dyDescent="0.25">
      <c r="A5" s="11">
        <v>4</v>
      </c>
      <c r="B5" s="21"/>
      <c r="C5" s="22">
        <v>8</v>
      </c>
      <c r="D5" s="10">
        <f t="shared" si="1"/>
        <v>19</v>
      </c>
      <c r="E5" s="10">
        <f t="shared" si="0"/>
        <v>1.3333333333333333</v>
      </c>
      <c r="F5" s="10">
        <f t="shared" si="2"/>
        <v>3.1666666666666665</v>
      </c>
    </row>
    <row r="6" spans="1:6" x14ac:dyDescent="0.25">
      <c r="A6" s="11">
        <v>5</v>
      </c>
      <c r="B6" s="21"/>
      <c r="C6" s="22">
        <v>22</v>
      </c>
      <c r="D6" s="10">
        <f t="shared" si="1"/>
        <v>41</v>
      </c>
      <c r="E6" s="10">
        <f t="shared" si="0"/>
        <v>3.6666666666666665</v>
      </c>
      <c r="F6" s="10">
        <f t="shared" si="2"/>
        <v>6.833333333333333</v>
      </c>
    </row>
    <row r="7" spans="1:6" x14ac:dyDescent="0.25">
      <c r="A7" s="11">
        <v>6</v>
      </c>
      <c r="B7" s="21"/>
      <c r="C7" s="22">
        <v>9</v>
      </c>
      <c r="D7" s="10">
        <f t="shared" si="1"/>
        <v>50</v>
      </c>
      <c r="E7" s="10">
        <f t="shared" si="0"/>
        <v>1.5</v>
      </c>
      <c r="F7" s="10">
        <f t="shared" si="2"/>
        <v>8.3333333333333321</v>
      </c>
    </row>
    <row r="9" spans="1:6" x14ac:dyDescent="0.25">
      <c r="A9" s="20" t="s">
        <v>16</v>
      </c>
    </row>
    <row r="10" spans="1:6" x14ac:dyDescent="0.25">
      <c r="A10" s="11">
        <f>COUNT(A2:A7)</f>
        <v>6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2"/>
  <sheetViews>
    <sheetView workbookViewId="0">
      <selection activeCell="C6" sqref="C6"/>
    </sheetView>
  </sheetViews>
  <sheetFormatPr defaultRowHeight="15" x14ac:dyDescent="0.25"/>
  <cols>
    <col min="1" max="1" width="18.140625" customWidth="1"/>
    <col min="3" max="3" width="24.5703125" customWidth="1"/>
    <col min="6" max="6" width="16.42578125" customWidth="1"/>
    <col min="7" max="7" width="13.140625" customWidth="1"/>
    <col min="8" max="8" width="13.42578125" customWidth="1"/>
    <col min="9" max="9" width="12.42578125" customWidth="1"/>
    <col min="10" max="10" width="16" customWidth="1"/>
    <col min="11" max="11" width="12.28515625" customWidth="1"/>
    <col min="12" max="12" width="17.28515625" customWidth="1"/>
    <col min="13" max="13" width="17.140625" customWidth="1"/>
  </cols>
  <sheetData>
    <row r="1" spans="1:13" ht="45" x14ac:dyDescent="0.25">
      <c r="A1" s="20" t="s">
        <v>14</v>
      </c>
      <c r="C1" s="18" t="s">
        <v>1</v>
      </c>
      <c r="D1" s="10">
        <f>COUNT(A2:A101)</f>
        <v>100</v>
      </c>
      <c r="F1" s="19" t="s">
        <v>2</v>
      </c>
      <c r="G1" s="19" t="s">
        <v>3</v>
      </c>
      <c r="H1" s="19" t="s">
        <v>4</v>
      </c>
      <c r="I1" s="19" t="s">
        <v>5</v>
      </c>
      <c r="J1" s="19" t="s">
        <v>6</v>
      </c>
      <c r="K1" s="19" t="s">
        <v>7</v>
      </c>
      <c r="L1" s="19" t="s">
        <v>8</v>
      </c>
      <c r="M1" s="19" t="s">
        <v>9</v>
      </c>
    </row>
    <row r="2" spans="1:13" x14ac:dyDescent="0.25">
      <c r="A2" s="9">
        <v>0.21398374000000001</v>
      </c>
      <c r="C2" s="18" t="s">
        <v>10</v>
      </c>
      <c r="D2" s="10">
        <f>MIN(A2:A101)</f>
        <v>0.21398374000000001</v>
      </c>
      <c r="F2" s="23">
        <v>1</v>
      </c>
      <c r="G2" s="11">
        <f>A2</f>
        <v>0.21398374000000001</v>
      </c>
      <c r="H2" s="11">
        <f>G2+$D$6</f>
        <v>0.21398374000000001</v>
      </c>
      <c r="I2" s="12">
        <f>(G2+H2)/2</f>
        <v>0.21398374000000001</v>
      </c>
      <c r="J2" s="11">
        <f t="array" ref="J2:J9">FREQUENCY(A1:A98,H2:H9)</f>
        <v>1</v>
      </c>
      <c r="K2" s="13">
        <f>J2</f>
        <v>1</v>
      </c>
      <c r="L2" s="14">
        <f t="shared" ref="L2:L9" si="0">J2/$D$3</f>
        <v>0.53336849582921031</v>
      </c>
      <c r="M2" s="15">
        <f>L2</f>
        <v>0.53336849582921031</v>
      </c>
    </row>
    <row r="3" spans="1:13" x14ac:dyDescent="0.25">
      <c r="A3" s="9">
        <v>0.25832192999999998</v>
      </c>
      <c r="C3" s="18" t="s">
        <v>11</v>
      </c>
      <c r="D3" s="10">
        <f>MAX(A2:A101)</f>
        <v>1.8748763900000001</v>
      </c>
      <c r="F3" s="23">
        <v>2</v>
      </c>
      <c r="G3" s="11">
        <f>H2</f>
        <v>0.21398374000000001</v>
      </c>
      <c r="H3" s="11">
        <f t="shared" ref="H3:H9" si="1">G3+$D$6</f>
        <v>0.21398374000000001</v>
      </c>
      <c r="I3" s="12">
        <f>(G3+H3)/2</f>
        <v>0.21398374000000001</v>
      </c>
      <c r="J3" s="11">
        <v>0</v>
      </c>
      <c r="K3" s="13">
        <f>J3+K2</f>
        <v>1</v>
      </c>
      <c r="L3" s="14">
        <f t="shared" si="0"/>
        <v>0</v>
      </c>
      <c r="M3" s="15">
        <f>L3+M2</f>
        <v>0.53336849582921031</v>
      </c>
    </row>
    <row r="4" spans="1:13" x14ac:dyDescent="0.25">
      <c r="A4" s="9">
        <v>0.31529515000000002</v>
      </c>
      <c r="C4" s="18" t="s">
        <v>12</v>
      </c>
      <c r="D4" s="10">
        <f>ROUND(1+3.31*LOG(D1,10),0)</f>
        <v>8</v>
      </c>
      <c r="F4" s="23">
        <v>3</v>
      </c>
      <c r="G4" s="11">
        <f t="shared" ref="G4:G9" si="2">H3</f>
        <v>0.21398374000000001</v>
      </c>
      <c r="H4" s="11">
        <f t="shared" si="1"/>
        <v>0.21398374000000001</v>
      </c>
      <c r="I4" s="12">
        <f t="shared" ref="I4:I9" si="3">(G4+H4)/2</f>
        <v>0.21398374000000001</v>
      </c>
      <c r="J4" s="11">
        <v>0</v>
      </c>
      <c r="K4" s="13">
        <f t="shared" ref="K4:K9" si="4">J4+K3</f>
        <v>1</v>
      </c>
      <c r="L4" s="14">
        <f t="shared" si="0"/>
        <v>0</v>
      </c>
      <c r="M4" s="15">
        <f t="shared" ref="M4:M9" si="5">L4+M3</f>
        <v>0.53336849582921031</v>
      </c>
    </row>
    <row r="5" spans="1:13" x14ac:dyDescent="0.25">
      <c r="A5" s="9">
        <v>0.3382135</v>
      </c>
      <c r="C5" s="18" t="s">
        <v>13</v>
      </c>
      <c r="D5" s="10">
        <f>(A101-A2)/D4</f>
        <v>0.20761158125000001</v>
      </c>
      <c r="F5" s="23">
        <v>4</v>
      </c>
      <c r="G5" s="11">
        <f t="shared" si="2"/>
        <v>0.21398374000000001</v>
      </c>
      <c r="H5" s="11">
        <f t="shared" si="1"/>
        <v>0.21398374000000001</v>
      </c>
      <c r="I5" s="12">
        <f t="shared" si="3"/>
        <v>0.21398374000000001</v>
      </c>
      <c r="J5" s="11">
        <v>0</v>
      </c>
      <c r="K5" s="13">
        <f t="shared" si="4"/>
        <v>1</v>
      </c>
      <c r="L5" s="14">
        <f t="shared" si="0"/>
        <v>0</v>
      </c>
      <c r="M5" s="15">
        <f t="shared" si="5"/>
        <v>0.53336849582921031</v>
      </c>
    </row>
    <row r="6" spans="1:13" x14ac:dyDescent="0.25">
      <c r="A6" s="9">
        <v>0.43993342000000002</v>
      </c>
      <c r="F6" s="23">
        <v>5</v>
      </c>
      <c r="G6" s="11">
        <f t="shared" si="2"/>
        <v>0.21398374000000001</v>
      </c>
      <c r="H6" s="11">
        <f t="shared" si="1"/>
        <v>0.21398374000000001</v>
      </c>
      <c r="I6" s="12">
        <f t="shared" si="3"/>
        <v>0.21398374000000001</v>
      </c>
      <c r="J6" s="11">
        <v>0</v>
      </c>
      <c r="K6" s="13">
        <f t="shared" si="4"/>
        <v>1</v>
      </c>
      <c r="L6" s="14">
        <f t="shared" si="0"/>
        <v>0</v>
      </c>
      <c r="M6" s="15">
        <f t="shared" si="5"/>
        <v>0.53336849582921031</v>
      </c>
    </row>
    <row r="7" spans="1:13" x14ac:dyDescent="0.25">
      <c r="A7" s="9">
        <v>0.49488378999999999</v>
      </c>
      <c r="F7" s="23">
        <v>6</v>
      </c>
      <c r="G7" s="11">
        <f t="shared" si="2"/>
        <v>0.21398374000000001</v>
      </c>
      <c r="H7" s="11">
        <f t="shared" si="1"/>
        <v>0.21398374000000001</v>
      </c>
      <c r="I7" s="12">
        <f t="shared" si="3"/>
        <v>0.21398374000000001</v>
      </c>
      <c r="J7" s="11">
        <v>0</v>
      </c>
      <c r="K7" s="13">
        <f t="shared" si="4"/>
        <v>1</v>
      </c>
      <c r="L7" s="14">
        <f t="shared" si="0"/>
        <v>0</v>
      </c>
      <c r="M7" s="15">
        <f t="shared" si="5"/>
        <v>0.53336849582921031</v>
      </c>
    </row>
    <row r="8" spans="1:13" x14ac:dyDescent="0.25">
      <c r="A8" s="9">
        <v>0.50409524000000006</v>
      </c>
      <c r="F8" s="23">
        <v>7</v>
      </c>
      <c r="G8" s="11">
        <f t="shared" si="2"/>
        <v>0.21398374000000001</v>
      </c>
      <c r="H8" s="11">
        <f t="shared" si="1"/>
        <v>0.21398374000000001</v>
      </c>
      <c r="I8" s="12">
        <f t="shared" si="3"/>
        <v>0.21398374000000001</v>
      </c>
      <c r="J8" s="11">
        <v>0</v>
      </c>
      <c r="K8" s="13">
        <f t="shared" si="4"/>
        <v>1</v>
      </c>
      <c r="L8" s="14">
        <f t="shared" si="0"/>
        <v>0</v>
      </c>
      <c r="M8" s="15">
        <f t="shared" si="5"/>
        <v>0.53336849582921031</v>
      </c>
    </row>
    <row r="9" spans="1:13" x14ac:dyDescent="0.25">
      <c r="A9" s="9">
        <v>0.53930926000000001</v>
      </c>
      <c r="F9" s="23">
        <v>8</v>
      </c>
      <c r="G9" s="11">
        <f t="shared" si="2"/>
        <v>0.21398374000000001</v>
      </c>
      <c r="H9" s="11">
        <f t="shared" si="1"/>
        <v>0.21398374000000001</v>
      </c>
      <c r="I9" s="11">
        <f t="shared" si="3"/>
        <v>0.21398374000000001</v>
      </c>
      <c r="J9" s="11">
        <v>0</v>
      </c>
      <c r="K9" s="13">
        <f t="shared" si="4"/>
        <v>1</v>
      </c>
      <c r="L9" s="16">
        <f t="shared" si="0"/>
        <v>0</v>
      </c>
      <c r="M9" s="15">
        <f t="shared" si="5"/>
        <v>0.53336849582921031</v>
      </c>
    </row>
    <row r="10" spans="1:13" x14ac:dyDescent="0.25">
      <c r="A10" s="9">
        <v>0.54686389999999996</v>
      </c>
    </row>
    <row r="11" spans="1:13" x14ac:dyDescent="0.25">
      <c r="A11" s="9">
        <v>0.59025817000000003</v>
      </c>
    </row>
    <row r="12" spans="1:13" x14ac:dyDescent="0.25">
      <c r="A12" s="9">
        <v>0.60486759999999995</v>
      </c>
    </row>
    <row r="13" spans="1:13" x14ac:dyDescent="0.25">
      <c r="A13" s="9">
        <v>0.60738124999999998</v>
      </c>
    </row>
    <row r="14" spans="1:13" x14ac:dyDescent="0.25">
      <c r="A14" s="9">
        <v>0.60987356999999998</v>
      </c>
    </row>
    <row r="15" spans="1:13" x14ac:dyDescent="0.25">
      <c r="A15" s="9">
        <v>0.61109645999999995</v>
      </c>
    </row>
    <row r="16" spans="1:13" x14ac:dyDescent="0.25">
      <c r="A16" s="9">
        <v>0.63185446999999995</v>
      </c>
    </row>
    <row r="17" spans="1:1" x14ac:dyDescent="0.25">
      <c r="A17" s="9">
        <v>0.65239473999999997</v>
      </c>
    </row>
    <row r="18" spans="1:1" x14ac:dyDescent="0.25">
      <c r="A18" s="9">
        <v>0.66502074</v>
      </c>
    </row>
    <row r="19" spans="1:1" x14ac:dyDescent="0.25">
      <c r="A19" s="9">
        <v>0.66566206000000006</v>
      </c>
    </row>
    <row r="20" spans="1:1" x14ac:dyDescent="0.25">
      <c r="A20" s="9">
        <v>0.67329945999999996</v>
      </c>
    </row>
    <row r="21" spans="1:1" x14ac:dyDescent="0.25">
      <c r="A21" s="9">
        <v>0.68639066000000004</v>
      </c>
    </row>
    <row r="22" spans="1:1" x14ac:dyDescent="0.25">
      <c r="A22" s="9">
        <v>0.69646315999999997</v>
      </c>
    </row>
    <row r="23" spans="1:1" x14ac:dyDescent="0.25">
      <c r="A23" s="9">
        <v>0.71265086</v>
      </c>
    </row>
    <row r="24" spans="1:1" x14ac:dyDescent="0.25">
      <c r="A24" s="9">
        <v>0.71522996999999999</v>
      </c>
    </row>
    <row r="25" spans="1:1" x14ac:dyDescent="0.25">
      <c r="A25" s="9">
        <v>0.72192621000000001</v>
      </c>
    </row>
    <row r="26" spans="1:1" x14ac:dyDescent="0.25">
      <c r="A26" s="9">
        <v>0.72361969000000004</v>
      </c>
    </row>
    <row r="27" spans="1:1" x14ac:dyDescent="0.25">
      <c r="A27" s="9">
        <v>0.74979351999999999</v>
      </c>
    </row>
    <row r="28" spans="1:1" x14ac:dyDescent="0.25">
      <c r="A28" s="9">
        <v>0.75776633999999998</v>
      </c>
    </row>
    <row r="29" spans="1:1" x14ac:dyDescent="0.25">
      <c r="A29" s="9">
        <v>0.76771727000000001</v>
      </c>
    </row>
    <row r="30" spans="1:1" x14ac:dyDescent="0.25">
      <c r="A30" s="9">
        <v>0.77406980999999997</v>
      </c>
    </row>
    <row r="31" spans="1:1" x14ac:dyDescent="0.25">
      <c r="A31" s="9">
        <v>0.77680747000000006</v>
      </c>
    </row>
    <row r="32" spans="1:1" x14ac:dyDescent="0.25">
      <c r="A32" s="9">
        <v>0.78161594000000001</v>
      </c>
    </row>
    <row r="33" spans="1:1" x14ac:dyDescent="0.25">
      <c r="A33" s="9">
        <v>0.78632108000000001</v>
      </c>
    </row>
    <row r="34" spans="1:1" x14ac:dyDescent="0.25">
      <c r="A34" s="9">
        <v>0.78720263999999995</v>
      </c>
    </row>
    <row r="35" spans="1:1" x14ac:dyDescent="0.25">
      <c r="A35" s="9">
        <v>0.79865010999999997</v>
      </c>
    </row>
    <row r="36" spans="1:1" x14ac:dyDescent="0.25">
      <c r="A36" s="9">
        <v>0.81526016000000001</v>
      </c>
    </row>
    <row r="37" spans="1:1" x14ac:dyDescent="0.25">
      <c r="A37" s="9">
        <v>0.82302014999999995</v>
      </c>
    </row>
    <row r="38" spans="1:1" x14ac:dyDescent="0.25">
      <c r="A38" s="9">
        <v>0.82355365999999997</v>
      </c>
    </row>
    <row r="39" spans="1:1" x14ac:dyDescent="0.25">
      <c r="A39" s="9">
        <v>0.83580502999999995</v>
      </c>
    </row>
    <row r="40" spans="1:1" x14ac:dyDescent="0.25">
      <c r="A40" s="9">
        <v>0.84943462999999997</v>
      </c>
    </row>
    <row r="41" spans="1:1" x14ac:dyDescent="0.25">
      <c r="A41" s="9">
        <v>0.85890087999999998</v>
      </c>
    </row>
    <row r="42" spans="1:1" x14ac:dyDescent="0.25">
      <c r="A42" s="9">
        <v>0.87918459000000004</v>
      </c>
    </row>
    <row r="43" spans="1:1" x14ac:dyDescent="0.25">
      <c r="A43" s="9">
        <v>0.88126134</v>
      </c>
    </row>
    <row r="44" spans="1:1" x14ac:dyDescent="0.25">
      <c r="A44" s="9">
        <v>0.88276509999999997</v>
      </c>
    </row>
    <row r="45" spans="1:1" x14ac:dyDescent="0.25">
      <c r="A45" s="9">
        <v>0.88719157999999998</v>
      </c>
    </row>
    <row r="46" spans="1:1" x14ac:dyDescent="0.25">
      <c r="A46" s="9">
        <v>0.90625882999999996</v>
      </c>
    </row>
    <row r="47" spans="1:1" x14ac:dyDescent="0.25">
      <c r="A47" s="9">
        <v>0.91103144000000003</v>
      </c>
    </row>
    <row r="48" spans="1:1" x14ac:dyDescent="0.25">
      <c r="A48" s="9">
        <v>0.92217983999999997</v>
      </c>
    </row>
    <row r="49" spans="1:1" x14ac:dyDescent="0.25">
      <c r="A49" s="9">
        <v>0.94160580000000005</v>
      </c>
    </row>
    <row r="50" spans="1:1" x14ac:dyDescent="0.25">
      <c r="A50" s="9">
        <v>0.95130778000000005</v>
      </c>
    </row>
    <row r="51" spans="1:1" x14ac:dyDescent="0.25">
      <c r="A51" s="9">
        <v>0.95433299999999999</v>
      </c>
    </row>
    <row r="52" spans="1:1" x14ac:dyDescent="0.25">
      <c r="A52" s="9">
        <v>0.97384630000000005</v>
      </c>
    </row>
    <row r="53" spans="1:1" x14ac:dyDescent="0.25">
      <c r="A53" s="9">
        <v>0.97412237000000002</v>
      </c>
    </row>
    <row r="54" spans="1:1" x14ac:dyDescent="0.25">
      <c r="A54" s="9">
        <v>0.98420392000000001</v>
      </c>
    </row>
    <row r="55" spans="1:1" x14ac:dyDescent="0.25">
      <c r="A55" s="9">
        <v>0.99101068999999997</v>
      </c>
    </row>
    <row r="56" spans="1:1" x14ac:dyDescent="0.25">
      <c r="A56" s="9">
        <v>0.99578226000000003</v>
      </c>
    </row>
    <row r="57" spans="1:1" x14ac:dyDescent="0.25">
      <c r="A57" s="9">
        <v>1.00136848</v>
      </c>
    </row>
    <row r="58" spans="1:1" x14ac:dyDescent="0.25">
      <c r="A58" s="9">
        <v>1.0029847700000001</v>
      </c>
    </row>
    <row r="59" spans="1:1" x14ac:dyDescent="0.25">
      <c r="A59" s="9">
        <v>1.02453946</v>
      </c>
    </row>
    <row r="60" spans="1:1" x14ac:dyDescent="0.25">
      <c r="A60" s="9">
        <v>1.0288758499999999</v>
      </c>
    </row>
    <row r="61" spans="1:1" x14ac:dyDescent="0.25">
      <c r="A61" s="9">
        <v>1.0391314</v>
      </c>
    </row>
    <row r="62" spans="1:1" x14ac:dyDescent="0.25">
      <c r="A62" s="9">
        <v>1.0515177</v>
      </c>
    </row>
    <row r="63" spans="1:1" x14ac:dyDescent="0.25">
      <c r="A63" s="9">
        <v>1.0593247400000001</v>
      </c>
    </row>
    <row r="64" spans="1:1" x14ac:dyDescent="0.25">
      <c r="A64" s="9">
        <v>1.06382694</v>
      </c>
    </row>
    <row r="65" spans="1:1" x14ac:dyDescent="0.25">
      <c r="A65" s="9">
        <v>1.0643041499999999</v>
      </c>
    </row>
    <row r="66" spans="1:1" x14ac:dyDescent="0.25">
      <c r="A66" s="9">
        <v>1.07515286</v>
      </c>
    </row>
    <row r="67" spans="1:1" x14ac:dyDescent="0.25">
      <c r="A67" s="9">
        <v>1.07884146</v>
      </c>
    </row>
    <row r="68" spans="1:1" x14ac:dyDescent="0.25">
      <c r="A68" s="9">
        <v>1.0945361899999999</v>
      </c>
    </row>
    <row r="69" spans="1:1" x14ac:dyDescent="0.25">
      <c r="A69" s="9">
        <v>1.0979642000000001</v>
      </c>
    </row>
    <row r="70" spans="1:1" x14ac:dyDescent="0.25">
      <c r="A70" s="9">
        <v>1.1030418200000001</v>
      </c>
    </row>
    <row r="71" spans="1:1" x14ac:dyDescent="0.25">
      <c r="A71" s="9">
        <v>1.1071180300000001</v>
      </c>
    </row>
    <row r="72" spans="1:1" x14ac:dyDescent="0.25">
      <c r="A72" s="9">
        <v>1.1275334299999999</v>
      </c>
    </row>
    <row r="73" spans="1:1" x14ac:dyDescent="0.25">
      <c r="A73" s="9">
        <v>1.14285583</v>
      </c>
    </row>
    <row r="74" spans="1:1" x14ac:dyDescent="0.25">
      <c r="A74" s="9">
        <v>1.16915277</v>
      </c>
    </row>
    <row r="75" spans="1:1" x14ac:dyDescent="0.25">
      <c r="A75" s="9">
        <v>1.1834613899999999</v>
      </c>
    </row>
    <row r="76" spans="1:1" x14ac:dyDescent="0.25">
      <c r="A76" s="9">
        <v>1.2056732100000001</v>
      </c>
    </row>
    <row r="77" spans="1:1" x14ac:dyDescent="0.25">
      <c r="A77" s="9">
        <v>1.2149628299999999</v>
      </c>
    </row>
    <row r="78" spans="1:1" x14ac:dyDescent="0.25">
      <c r="A78" s="9">
        <v>1.21582933</v>
      </c>
    </row>
    <row r="79" spans="1:1" x14ac:dyDescent="0.25">
      <c r="A79" s="9">
        <v>1.22896107</v>
      </c>
    </row>
    <row r="80" spans="1:1" x14ac:dyDescent="0.25">
      <c r="A80" s="9">
        <v>1.23004829</v>
      </c>
    </row>
    <row r="81" spans="1:1" x14ac:dyDescent="0.25">
      <c r="A81" s="9">
        <v>1.2352767099999999</v>
      </c>
    </row>
    <row r="82" spans="1:1" x14ac:dyDescent="0.25">
      <c r="A82" s="9">
        <v>1.24560914</v>
      </c>
    </row>
    <row r="83" spans="1:1" x14ac:dyDescent="0.25">
      <c r="A83" s="9">
        <v>1.24597822</v>
      </c>
    </row>
    <row r="84" spans="1:1" x14ac:dyDescent="0.25">
      <c r="A84" s="9">
        <v>1.2501588699999999</v>
      </c>
    </row>
    <row r="85" spans="1:1" x14ac:dyDescent="0.25">
      <c r="A85" s="9">
        <v>1.25494818</v>
      </c>
    </row>
    <row r="86" spans="1:1" x14ac:dyDescent="0.25">
      <c r="A86" s="9">
        <v>1.2564162400000001</v>
      </c>
    </row>
    <row r="87" spans="1:1" x14ac:dyDescent="0.25">
      <c r="A87" s="9">
        <v>1.31749231</v>
      </c>
    </row>
    <row r="88" spans="1:1" x14ac:dyDescent="0.25">
      <c r="A88" s="9">
        <v>1.3262378500000001</v>
      </c>
    </row>
    <row r="89" spans="1:1" x14ac:dyDescent="0.25">
      <c r="A89" s="9">
        <v>1.32777678</v>
      </c>
    </row>
    <row r="90" spans="1:1" x14ac:dyDescent="0.25">
      <c r="A90" s="9">
        <v>1.3644375099999999</v>
      </c>
    </row>
    <row r="91" spans="1:1" x14ac:dyDescent="0.25">
      <c r="A91" s="9">
        <v>1.3827028100000001</v>
      </c>
    </row>
    <row r="92" spans="1:1" x14ac:dyDescent="0.25">
      <c r="A92" s="9">
        <v>1.3846759</v>
      </c>
    </row>
    <row r="93" spans="1:1" x14ac:dyDescent="0.25">
      <c r="A93" s="9">
        <v>1.39038211</v>
      </c>
    </row>
    <row r="94" spans="1:1" x14ac:dyDescent="0.25">
      <c r="A94" s="9">
        <v>1.3992566900000001</v>
      </c>
    </row>
    <row r="95" spans="1:1" x14ac:dyDescent="0.25">
      <c r="A95" s="9">
        <v>1.40929416</v>
      </c>
    </row>
    <row r="96" spans="1:1" x14ac:dyDescent="0.25">
      <c r="A96" s="9">
        <v>1.4522116300000001</v>
      </c>
    </row>
    <row r="97" spans="1:1" x14ac:dyDescent="0.25">
      <c r="A97" s="9">
        <v>1.4568654599999999</v>
      </c>
    </row>
    <row r="98" spans="1:1" x14ac:dyDescent="0.25">
      <c r="A98" s="9">
        <v>1.49160615</v>
      </c>
    </row>
    <row r="99" spans="1:1" x14ac:dyDescent="0.25">
      <c r="A99" s="9">
        <v>1.5135481099999999</v>
      </c>
    </row>
    <row r="100" spans="1:1" x14ac:dyDescent="0.25">
      <c r="A100" s="9">
        <v>1.7364999699999999</v>
      </c>
    </row>
    <row r="101" spans="1:1" x14ac:dyDescent="0.25">
      <c r="A101" s="9">
        <v>1.8748763900000001</v>
      </c>
    </row>
    <row r="102" spans="1:1" x14ac:dyDescent="0.25">
      <c r="A102" s="5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3"/>
  <sheetViews>
    <sheetView workbookViewId="0">
      <selection activeCell="D20" sqref="D20"/>
    </sheetView>
  </sheetViews>
  <sheetFormatPr defaultRowHeight="15" x14ac:dyDescent="0.25"/>
  <cols>
    <col min="1" max="1" width="12.140625" customWidth="1"/>
    <col min="3" max="3" width="23.140625" customWidth="1"/>
    <col min="6" max="6" width="20.28515625" customWidth="1"/>
    <col min="7" max="7" width="17" customWidth="1"/>
    <col min="8" max="8" width="15.42578125" customWidth="1"/>
    <col min="9" max="9" width="15" customWidth="1"/>
    <col min="10" max="10" width="24.85546875" customWidth="1"/>
    <col min="11" max="11" width="17.140625" customWidth="1"/>
    <col min="12" max="12" width="24.42578125" customWidth="1"/>
  </cols>
  <sheetData>
    <row r="1" spans="1:12" x14ac:dyDescent="0.25">
      <c r="C1" s="6"/>
      <c r="D1" s="6"/>
      <c r="E1" s="6"/>
      <c r="F1" s="18" t="s">
        <v>17</v>
      </c>
      <c r="G1" s="18" t="s">
        <v>18</v>
      </c>
      <c r="H1" s="18" t="s">
        <v>19</v>
      </c>
      <c r="I1" s="18" t="s">
        <v>20</v>
      </c>
      <c r="J1" s="18" t="s">
        <v>21</v>
      </c>
      <c r="K1" s="18" t="s">
        <v>22</v>
      </c>
      <c r="L1" s="18" t="s">
        <v>23</v>
      </c>
    </row>
    <row r="2" spans="1:12" x14ac:dyDescent="0.25">
      <c r="A2" s="20" t="s">
        <v>14</v>
      </c>
      <c r="C2" s="18" t="s">
        <v>24</v>
      </c>
      <c r="D2" s="24">
        <f>COUNT(A3:A33)</f>
        <v>30</v>
      </c>
      <c r="E2" s="6"/>
      <c r="F2" s="25">
        <f>D4</f>
        <v>2</v>
      </c>
      <c r="G2" s="25">
        <f>F2+$D$7</f>
        <v>2</v>
      </c>
      <c r="H2" s="25">
        <f>(F2+G2)/2</f>
        <v>2</v>
      </c>
      <c r="I2" s="24">
        <f t="array" ref="I2:I7">FREQUENCY(A3:A32,G2:G7)</f>
        <v>6</v>
      </c>
      <c r="J2" s="24">
        <f>I2</f>
        <v>6</v>
      </c>
      <c r="K2" s="24">
        <f>I2/$D$3</f>
        <v>1.2</v>
      </c>
      <c r="L2" s="24">
        <f>K2</f>
        <v>1.2</v>
      </c>
    </row>
    <row r="3" spans="1:12" x14ac:dyDescent="0.25">
      <c r="A3" s="24">
        <v>2</v>
      </c>
      <c r="C3" s="18" t="s">
        <v>25</v>
      </c>
      <c r="D3" s="24">
        <f>MAX(A3:A33)</f>
        <v>5</v>
      </c>
      <c r="E3" s="6"/>
      <c r="F3" s="25">
        <f>G2</f>
        <v>2</v>
      </c>
      <c r="G3" s="25">
        <f>F3+$D$7</f>
        <v>2</v>
      </c>
      <c r="H3" s="25">
        <f t="shared" ref="H3:H7" si="0">(F3+G3)/2</f>
        <v>2</v>
      </c>
      <c r="I3" s="24">
        <v>0</v>
      </c>
      <c r="J3" s="24">
        <f>I3+J2</f>
        <v>6</v>
      </c>
      <c r="K3" s="24">
        <f t="shared" ref="K3:K7" si="1">I3/$D$3</f>
        <v>0</v>
      </c>
      <c r="L3" s="24">
        <f>K3+L2</f>
        <v>1.2</v>
      </c>
    </row>
    <row r="4" spans="1:12" x14ac:dyDescent="0.25">
      <c r="A4" s="24">
        <v>2</v>
      </c>
      <c r="C4" s="18" t="s">
        <v>26</v>
      </c>
      <c r="D4" s="24">
        <f>MIN(A3:A33)</f>
        <v>2</v>
      </c>
      <c r="E4" s="6"/>
      <c r="F4" s="25">
        <f t="shared" ref="F4:F7" si="2">G3</f>
        <v>2</v>
      </c>
      <c r="G4" s="25">
        <f t="shared" ref="G4:G7" si="3">F4+$D$7</f>
        <v>2</v>
      </c>
      <c r="H4" s="25">
        <f t="shared" si="0"/>
        <v>2</v>
      </c>
      <c r="I4" s="24">
        <v>0</v>
      </c>
      <c r="J4" s="24">
        <f t="shared" ref="J4:J7" si="4">I4+J3</f>
        <v>6</v>
      </c>
      <c r="K4" s="24">
        <f t="shared" si="1"/>
        <v>0</v>
      </c>
      <c r="L4" s="24">
        <f t="shared" ref="L4:L7" si="5">K4+L3</f>
        <v>1.2</v>
      </c>
    </row>
    <row r="5" spans="1:12" x14ac:dyDescent="0.25">
      <c r="A5" s="24">
        <v>2</v>
      </c>
      <c r="C5" s="18" t="s">
        <v>27</v>
      </c>
      <c r="D5" s="24">
        <f>ROUND(1 + 3.322 * LOG(D2),0)</f>
        <v>6</v>
      </c>
      <c r="E5" s="6"/>
      <c r="F5" s="25">
        <f t="shared" si="2"/>
        <v>2</v>
      </c>
      <c r="G5" s="25">
        <f t="shared" si="3"/>
        <v>2</v>
      </c>
      <c r="H5" s="25">
        <f t="shared" si="0"/>
        <v>2</v>
      </c>
      <c r="I5" s="24">
        <v>0</v>
      </c>
      <c r="J5" s="24">
        <f t="shared" si="4"/>
        <v>6</v>
      </c>
      <c r="K5" s="24">
        <f t="shared" si="1"/>
        <v>0</v>
      </c>
      <c r="L5" s="24">
        <f t="shared" si="5"/>
        <v>1.2</v>
      </c>
    </row>
    <row r="6" spans="1:12" x14ac:dyDescent="0.25">
      <c r="A6" s="24">
        <v>2</v>
      </c>
      <c r="C6" s="18" t="s">
        <v>28</v>
      </c>
      <c r="D6" s="24">
        <f>(D3-D4)/D5</f>
        <v>0.5</v>
      </c>
      <c r="E6" s="6"/>
      <c r="F6" s="25">
        <f t="shared" si="2"/>
        <v>2</v>
      </c>
      <c r="G6" s="25">
        <f t="shared" si="3"/>
        <v>2</v>
      </c>
      <c r="H6" s="25">
        <f t="shared" si="0"/>
        <v>2</v>
      </c>
      <c r="I6" s="24">
        <v>0</v>
      </c>
      <c r="J6" s="24">
        <f t="shared" si="4"/>
        <v>6</v>
      </c>
      <c r="K6" s="24">
        <f t="shared" si="1"/>
        <v>0</v>
      </c>
      <c r="L6" s="24">
        <f t="shared" si="5"/>
        <v>1.2</v>
      </c>
    </row>
    <row r="7" spans="1:12" x14ac:dyDescent="0.25">
      <c r="A7" s="24">
        <v>2</v>
      </c>
      <c r="C7" s="7"/>
      <c r="D7" s="7"/>
      <c r="E7" s="6"/>
      <c r="F7" s="25">
        <f t="shared" si="2"/>
        <v>2</v>
      </c>
      <c r="G7" s="25">
        <f t="shared" si="3"/>
        <v>2</v>
      </c>
      <c r="H7" s="25">
        <f t="shared" si="0"/>
        <v>2</v>
      </c>
      <c r="I7" s="24">
        <v>0</v>
      </c>
      <c r="J7" s="24">
        <f t="shared" si="4"/>
        <v>6</v>
      </c>
      <c r="K7" s="24">
        <f t="shared" si="1"/>
        <v>0</v>
      </c>
      <c r="L7" s="24">
        <f t="shared" si="5"/>
        <v>1.2</v>
      </c>
    </row>
    <row r="8" spans="1:12" x14ac:dyDescent="0.25">
      <c r="A8" s="24">
        <v>2</v>
      </c>
      <c r="C8" s="6"/>
      <c r="D8" s="6"/>
      <c r="E8" s="6"/>
      <c r="F8" s="8"/>
      <c r="G8" s="8"/>
      <c r="H8" s="8"/>
      <c r="I8" s="7"/>
      <c r="J8" s="1"/>
    </row>
    <row r="9" spans="1:12" x14ac:dyDescent="0.25">
      <c r="A9" s="24">
        <v>3</v>
      </c>
      <c r="C9" s="6"/>
      <c r="D9" s="6"/>
      <c r="E9" s="6"/>
      <c r="F9" s="6"/>
      <c r="G9" s="6"/>
      <c r="H9" s="6"/>
      <c r="I9" s="6"/>
    </row>
    <row r="10" spans="1:12" x14ac:dyDescent="0.25">
      <c r="A10" s="24">
        <v>3</v>
      </c>
      <c r="C10" s="6"/>
      <c r="D10" s="6"/>
      <c r="E10" s="6"/>
      <c r="F10" s="6"/>
      <c r="G10" s="6"/>
      <c r="H10" s="6"/>
      <c r="I10" s="6"/>
    </row>
    <row r="11" spans="1:12" x14ac:dyDescent="0.25">
      <c r="A11" s="24">
        <v>3</v>
      </c>
    </row>
    <row r="12" spans="1:12" x14ac:dyDescent="0.25">
      <c r="A12" s="24">
        <v>3</v>
      </c>
    </row>
    <row r="13" spans="1:12" x14ac:dyDescent="0.25">
      <c r="A13" s="24">
        <v>3</v>
      </c>
    </row>
    <row r="14" spans="1:12" x14ac:dyDescent="0.25">
      <c r="A14" s="24">
        <v>3</v>
      </c>
    </row>
    <row r="15" spans="1:12" x14ac:dyDescent="0.25">
      <c r="A15" s="24">
        <v>3</v>
      </c>
    </row>
    <row r="16" spans="1:12" x14ac:dyDescent="0.25">
      <c r="A16" s="24">
        <v>3</v>
      </c>
    </row>
    <row r="17" spans="1:1" x14ac:dyDescent="0.25">
      <c r="A17" s="24">
        <v>3</v>
      </c>
    </row>
    <row r="18" spans="1:1" x14ac:dyDescent="0.25">
      <c r="A18" s="24">
        <v>3</v>
      </c>
    </row>
    <row r="19" spans="1:1" x14ac:dyDescent="0.25">
      <c r="A19" s="24">
        <v>3</v>
      </c>
    </row>
    <row r="20" spans="1:1" x14ac:dyDescent="0.25">
      <c r="A20" s="24">
        <v>4</v>
      </c>
    </row>
    <row r="21" spans="1:1" x14ac:dyDescent="0.25">
      <c r="A21" s="24">
        <v>4</v>
      </c>
    </row>
    <row r="22" spans="1:1" x14ac:dyDescent="0.25">
      <c r="A22" s="24">
        <v>4</v>
      </c>
    </row>
    <row r="23" spans="1:1" x14ac:dyDescent="0.25">
      <c r="A23" s="24">
        <v>4</v>
      </c>
    </row>
    <row r="24" spans="1:1" x14ac:dyDescent="0.25">
      <c r="A24" s="24">
        <v>4</v>
      </c>
    </row>
    <row r="25" spans="1:1" x14ac:dyDescent="0.25">
      <c r="A25" s="24">
        <v>4</v>
      </c>
    </row>
    <row r="26" spans="1:1" x14ac:dyDescent="0.25">
      <c r="A26" s="24">
        <v>4</v>
      </c>
    </row>
    <row r="27" spans="1:1" x14ac:dyDescent="0.25">
      <c r="A27" s="24">
        <v>4</v>
      </c>
    </row>
    <row r="28" spans="1:1" x14ac:dyDescent="0.25">
      <c r="A28" s="24">
        <v>4</v>
      </c>
    </row>
    <row r="29" spans="1:1" x14ac:dyDescent="0.25">
      <c r="A29" s="24">
        <v>5</v>
      </c>
    </row>
    <row r="30" spans="1:1" x14ac:dyDescent="0.25">
      <c r="A30" s="24">
        <v>5</v>
      </c>
    </row>
    <row r="31" spans="1:1" x14ac:dyDescent="0.25">
      <c r="A31" s="24">
        <v>5</v>
      </c>
    </row>
    <row r="32" spans="1:1" x14ac:dyDescent="0.25">
      <c r="A32" s="24">
        <v>5</v>
      </c>
    </row>
    <row r="33" spans="1:1" x14ac:dyDescent="0.25">
      <c r="A33" s="24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2"/>
  <sheetViews>
    <sheetView tabSelected="1" topLeftCell="D1" workbookViewId="0">
      <selection activeCell="D17" sqref="D17"/>
    </sheetView>
  </sheetViews>
  <sheetFormatPr defaultRowHeight="15" x14ac:dyDescent="0.25"/>
  <cols>
    <col min="1" max="1" width="11.85546875" customWidth="1"/>
    <col min="3" max="3" width="20.140625" customWidth="1"/>
    <col min="6" max="6" width="19.42578125" customWidth="1"/>
    <col min="7" max="7" width="21.42578125" customWidth="1"/>
    <col min="8" max="8" width="17.85546875" customWidth="1"/>
    <col min="9" max="9" width="16.140625" customWidth="1"/>
    <col min="10" max="10" width="25" customWidth="1"/>
    <col min="11" max="11" width="18.5703125" customWidth="1"/>
    <col min="12" max="12" width="24.5703125" customWidth="1"/>
  </cols>
  <sheetData>
    <row r="1" spans="1:12" x14ac:dyDescent="0.25">
      <c r="C1" s="6"/>
      <c r="D1" s="6"/>
      <c r="E1" s="6"/>
      <c r="F1" s="18" t="s">
        <v>17</v>
      </c>
      <c r="G1" s="18" t="s">
        <v>18</v>
      </c>
      <c r="H1" s="18" t="s">
        <v>19</v>
      </c>
      <c r="I1" s="18" t="s">
        <v>20</v>
      </c>
      <c r="J1" s="18" t="s">
        <v>21</v>
      </c>
      <c r="K1" s="18" t="s">
        <v>22</v>
      </c>
      <c r="L1" s="18" t="s">
        <v>23</v>
      </c>
    </row>
    <row r="2" spans="1:12" x14ac:dyDescent="0.25">
      <c r="A2" s="20" t="s">
        <v>14</v>
      </c>
      <c r="C2" s="18" t="s">
        <v>24</v>
      </c>
      <c r="D2" s="24">
        <f>COUNT(A3:A32)</f>
        <v>30</v>
      </c>
      <c r="E2" s="6"/>
      <c r="F2" s="25">
        <f>D4</f>
        <v>10</v>
      </c>
      <c r="G2" s="25">
        <f>F2+$D$7</f>
        <v>10</v>
      </c>
      <c r="H2" s="25">
        <f>(F2+G2)/2</f>
        <v>10</v>
      </c>
      <c r="I2" s="24">
        <f t="array" ref="I2:I6">FREQUENCY(A3:A32,G2:G6)</f>
        <v>1</v>
      </c>
      <c r="J2" s="24">
        <f>I2</f>
        <v>1</v>
      </c>
      <c r="K2" s="24">
        <f>I2/$D$3</f>
        <v>0.05</v>
      </c>
      <c r="L2" s="24">
        <f>K2</f>
        <v>0.05</v>
      </c>
    </row>
    <row r="3" spans="1:12" x14ac:dyDescent="0.25">
      <c r="A3" s="24">
        <v>18</v>
      </c>
      <c r="C3" s="18" t="s">
        <v>25</v>
      </c>
      <c r="D3" s="24">
        <f>MAX(A3:A32)</f>
        <v>20</v>
      </c>
      <c r="E3" s="6"/>
      <c r="F3" s="25">
        <f>G2</f>
        <v>10</v>
      </c>
      <c r="G3" s="25">
        <f>F3+$D$7</f>
        <v>10</v>
      </c>
      <c r="H3" s="25">
        <f t="shared" ref="H3:H6" si="0">(F3+G3)/2</f>
        <v>10</v>
      </c>
      <c r="I3" s="24">
        <v>0</v>
      </c>
      <c r="J3" s="24">
        <f>I3+J2</f>
        <v>1</v>
      </c>
      <c r="K3" s="24">
        <f t="shared" ref="K3:K6" si="1">I3/$D$3</f>
        <v>0</v>
      </c>
      <c r="L3" s="24">
        <f>K3+L2</f>
        <v>0.05</v>
      </c>
    </row>
    <row r="4" spans="1:12" x14ac:dyDescent="0.25">
      <c r="A4" s="24">
        <v>10</v>
      </c>
      <c r="C4" s="18" t="s">
        <v>26</v>
      </c>
      <c r="D4" s="24">
        <f>MIN(A3:A32)</f>
        <v>10</v>
      </c>
      <c r="E4" s="6"/>
      <c r="F4" s="25">
        <f t="shared" ref="F4:F6" si="2">G3</f>
        <v>10</v>
      </c>
      <c r="G4" s="25">
        <f t="shared" ref="G4:G6" si="3">F4+$D$7</f>
        <v>10</v>
      </c>
      <c r="H4" s="25">
        <f t="shared" si="0"/>
        <v>10</v>
      </c>
      <c r="I4" s="24">
        <v>0</v>
      </c>
      <c r="J4" s="24">
        <f t="shared" ref="J4:J6" si="4">I4+J3</f>
        <v>1</v>
      </c>
      <c r="K4" s="24">
        <f t="shared" si="1"/>
        <v>0</v>
      </c>
      <c r="L4" s="24">
        <f t="shared" ref="L4:L6" si="5">K4+L3</f>
        <v>0.05</v>
      </c>
    </row>
    <row r="5" spans="1:12" x14ac:dyDescent="0.25">
      <c r="A5" s="24">
        <v>17</v>
      </c>
      <c r="C5" s="18" t="s">
        <v>27</v>
      </c>
      <c r="D5" s="24">
        <f>ROUNDDOWN(1 + 3.322 * LOG(D2),0)</f>
        <v>5</v>
      </c>
      <c r="E5" s="6"/>
      <c r="F5" s="25">
        <f t="shared" si="2"/>
        <v>10</v>
      </c>
      <c r="G5" s="25">
        <f t="shared" si="3"/>
        <v>10</v>
      </c>
      <c r="H5" s="25">
        <f t="shared" si="0"/>
        <v>10</v>
      </c>
      <c r="I5" s="24">
        <v>0</v>
      </c>
      <c r="J5" s="24">
        <f t="shared" si="4"/>
        <v>1</v>
      </c>
      <c r="K5" s="24">
        <f t="shared" si="1"/>
        <v>0</v>
      </c>
      <c r="L5" s="24">
        <f t="shared" si="5"/>
        <v>0.05</v>
      </c>
    </row>
    <row r="6" spans="1:12" x14ac:dyDescent="0.25">
      <c r="A6" s="24">
        <v>13</v>
      </c>
      <c r="C6" s="18" t="s">
        <v>28</v>
      </c>
      <c r="D6" s="24">
        <f>(D3-D4)/D5</f>
        <v>2</v>
      </c>
      <c r="E6" s="6"/>
      <c r="F6" s="25">
        <f t="shared" si="2"/>
        <v>10</v>
      </c>
      <c r="G6" s="25">
        <f t="shared" si="3"/>
        <v>10</v>
      </c>
      <c r="H6" s="25">
        <f t="shared" si="0"/>
        <v>10</v>
      </c>
      <c r="I6" s="24">
        <v>0</v>
      </c>
      <c r="J6" s="24">
        <f t="shared" si="4"/>
        <v>1</v>
      </c>
      <c r="K6" s="24">
        <f t="shared" si="1"/>
        <v>0</v>
      </c>
      <c r="L6" s="24">
        <f t="shared" si="5"/>
        <v>0.05</v>
      </c>
    </row>
    <row r="7" spans="1:12" x14ac:dyDescent="0.25">
      <c r="A7" s="24">
        <v>15</v>
      </c>
      <c r="C7" s="6"/>
      <c r="D7" s="6"/>
      <c r="E7" s="6"/>
      <c r="F7" s="8"/>
      <c r="G7" s="8"/>
      <c r="H7" s="8"/>
      <c r="I7" s="7"/>
      <c r="J7" s="1"/>
    </row>
    <row r="8" spans="1:12" x14ac:dyDescent="0.25">
      <c r="A8" s="24">
        <v>15</v>
      </c>
      <c r="C8" s="6"/>
      <c r="D8" s="6"/>
      <c r="E8" s="6"/>
      <c r="F8" s="6"/>
      <c r="G8" s="6"/>
      <c r="H8" s="6"/>
      <c r="I8" s="6"/>
    </row>
    <row r="9" spans="1:12" x14ac:dyDescent="0.25">
      <c r="A9" s="24">
        <v>14</v>
      </c>
      <c r="C9" s="6"/>
      <c r="D9" s="6"/>
      <c r="E9" s="6"/>
      <c r="F9" s="6"/>
      <c r="G9" s="6"/>
      <c r="H9" s="6"/>
      <c r="I9" s="6"/>
    </row>
    <row r="10" spans="1:12" x14ac:dyDescent="0.25">
      <c r="A10" s="24">
        <v>17</v>
      </c>
    </row>
    <row r="11" spans="1:12" x14ac:dyDescent="0.25">
      <c r="A11" s="24">
        <v>20</v>
      </c>
    </row>
    <row r="12" spans="1:12" x14ac:dyDescent="0.25">
      <c r="A12" s="24">
        <v>19</v>
      </c>
    </row>
    <row r="13" spans="1:12" x14ac:dyDescent="0.25">
      <c r="A13" s="24">
        <v>15</v>
      </c>
    </row>
    <row r="14" spans="1:12" x14ac:dyDescent="0.25">
      <c r="A14" s="24">
        <v>15</v>
      </c>
    </row>
    <row r="15" spans="1:12" x14ac:dyDescent="0.25">
      <c r="A15" s="24">
        <v>14</v>
      </c>
    </row>
    <row r="16" spans="1:12" x14ac:dyDescent="0.25">
      <c r="A16" s="24">
        <v>13</v>
      </c>
    </row>
    <row r="17" spans="1:1" x14ac:dyDescent="0.25">
      <c r="A17" s="24">
        <v>16</v>
      </c>
    </row>
    <row r="18" spans="1:1" x14ac:dyDescent="0.25">
      <c r="A18" s="24">
        <v>16</v>
      </c>
    </row>
    <row r="19" spans="1:1" x14ac:dyDescent="0.25">
      <c r="A19" s="24">
        <v>12</v>
      </c>
    </row>
    <row r="20" spans="1:1" x14ac:dyDescent="0.25">
      <c r="A20" s="24">
        <v>11</v>
      </c>
    </row>
    <row r="21" spans="1:1" x14ac:dyDescent="0.25">
      <c r="A21" s="24">
        <v>13</v>
      </c>
    </row>
    <row r="22" spans="1:1" x14ac:dyDescent="0.25">
      <c r="A22" s="24">
        <v>14</v>
      </c>
    </row>
    <row r="23" spans="1:1" x14ac:dyDescent="0.25">
      <c r="A23" s="24">
        <v>19</v>
      </c>
    </row>
    <row r="24" spans="1:1" x14ac:dyDescent="0.25">
      <c r="A24" s="24">
        <v>20</v>
      </c>
    </row>
    <row r="25" spans="1:1" x14ac:dyDescent="0.25">
      <c r="A25" s="24">
        <v>15</v>
      </c>
    </row>
    <row r="26" spans="1:1" x14ac:dyDescent="0.25">
      <c r="A26" s="24">
        <v>16</v>
      </c>
    </row>
    <row r="27" spans="1:1" x14ac:dyDescent="0.25">
      <c r="A27" s="24">
        <v>15</v>
      </c>
    </row>
    <row r="28" spans="1:1" x14ac:dyDescent="0.25">
      <c r="A28" s="24">
        <v>16</v>
      </c>
    </row>
    <row r="29" spans="1:1" x14ac:dyDescent="0.25">
      <c r="A29" s="24">
        <v>14</v>
      </c>
    </row>
    <row r="30" spans="1:1" x14ac:dyDescent="0.25">
      <c r="A30" s="24">
        <v>16</v>
      </c>
    </row>
    <row r="31" spans="1:1" x14ac:dyDescent="0.25">
      <c r="A31" s="24">
        <v>13</v>
      </c>
    </row>
    <row r="32" spans="1:1" x14ac:dyDescent="0.25">
      <c r="A32" s="24">
        <v>12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Задание 1</vt:lpstr>
      <vt:lpstr>Задание 2</vt:lpstr>
      <vt:lpstr>Задание 3</vt:lpstr>
      <vt:lpstr>Задание 4</vt:lpstr>
      <vt:lpstr>Задание 5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2017-05-03T01:03:50Z</dcterms:modified>
</cp:coreProperties>
</file>